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CRONOGRAMA  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<sst xmlns="http://schemas.openxmlformats.org/spreadsheetml/2006/main" count="46" uniqueCount="40">
  <si>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SERVIÇOS PRELIMINARES</t>
  </si>
  <si>
    <t>CRONOGRAMA FÍSICO- FINANCEIRO</t>
  </si>
  <si>
    <t>DISCRIMINAÇÃO</t>
  </si>
  <si>
    <t>VALOR</t>
  </si>
  <si>
    <t>%</t>
  </si>
  <si>
    <t>30 DIAS</t>
  </si>
  <si>
    <t>60 DIAS</t>
  </si>
  <si>
    <t>120 DIAS</t>
  </si>
  <si>
    <t>TOTAL</t>
  </si>
  <si>
    <t>Total Acumulado</t>
  </si>
  <si>
    <t>MOVIMENTO DE TERRA</t>
  </si>
  <si>
    <t>Total Simples</t>
  </si>
  <si>
    <t>ANEXO III</t>
  </si>
  <si>
    <t>1.0</t>
  </si>
  <si>
    <t>2.0</t>
  </si>
  <si>
    <t>5.0</t>
  </si>
  <si>
    <t>6.0</t>
  </si>
  <si>
    <t>FUNDAÇÕES E ESTRUTURAS</t>
  </si>
  <si>
    <t>PISOS</t>
  </si>
  <si>
    <t>URBANIZAÇÃO E PAISAGISMO</t>
  </si>
  <si>
    <t>150 DIAS</t>
  </si>
  <si>
    <t>9.0</t>
  </si>
  <si>
    <t>PINTURAS</t>
  </si>
  <si>
    <t>90 DIAS</t>
  </si>
  <si>
    <t>4.0</t>
  </si>
  <si>
    <t>8.0</t>
  </si>
  <si>
    <t>PAREDES E PAINÉS</t>
  </si>
  <si>
    <t>MUROS E FECHAMENTOS</t>
  </si>
  <si>
    <t>-</t>
  </si>
  <si>
    <t>OBRA: RECUPERAÇÃO E MANUTENÇÃO DE PRAÇAS, CALÇADÕES,LAGOAS, PARQUES E CANTEIROS CENTRAIS LOCALIZADOS NA ÁREA DE ABRANGÊNCIA DA SER V</t>
  </si>
  <si>
    <t>3.0</t>
  </si>
  <si>
    <t>SERVIÇOS AUXILIARES</t>
  </si>
  <si>
    <t>REVESTIMENTOS</t>
  </si>
  <si>
    <t>7.0</t>
  </si>
  <si>
    <t>10.0</t>
  </si>
  <si>
    <t>11.0</t>
  </si>
  <si>
    <t>B.D.I.    22%</t>
  </si>
  <si>
    <t>T O T A L     C O M    B.D.I.</t>
  </si>
  <si>
    <t>CONTENÇÕES</t>
  </si>
  <si>
    <t>PAISAGISMO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</si>
</sst>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0;[Red]#,##0.00"/>
    <numFmt numFmtId="182" formatCode="0.0"/>
    <numFmt numFmtId="183" formatCode="0.000"/>
    <numFmt numFmtId="184" formatCode="0.00_);\(0.00\)"/>
    <numFmt numFmtId="185" formatCode="&quot;R$ &quot;#,##0.00"/>
    <numFmt numFmtId="186" formatCode="[$-416]dddd\,\ d&quot; de &quot;mmmm&quot; de &quot;yyyy"/>
    <numFmt numFmtId="187" formatCode="d/mm/yyyy"/>
  </numFmts>
  <fonts count="2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51" applyNumberFormat="1" applyFont="1" applyAlignment="1">
      <alignment horizontal="center" vertical="center"/>
    </xf>
    <xf numFmtId="2" fontId="0" fillId="0" borderId="0" xfId="51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1" fontId="2" fillId="0" borderId="0" xfId="5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5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51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4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187" fontId="1" fillId="0" borderId="0" xfId="0" applyNumberFormat="1" applyFont="1" applyAlignment="1">
      <alignment horizontal="left"/>
    </xf>
    <xf numFmtId="2" fontId="4" fillId="0" borderId="0" xfId="51" applyNumberFormat="1" applyFont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2" fontId="1" fillId="0" borderId="12" xfId="51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187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76200</xdr:rowOff>
    </xdr:from>
    <xdr:to>
      <xdr:col>2</xdr:col>
      <xdr:colOff>1752600</xdr:colOff>
      <xdr:row>7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6200"/>
          <a:ext cx="1714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9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6.8515625" style="0" customWidth="1"/>
    <col min="2" max="2" width="3.8515625" style="0" customWidth="1"/>
    <col min="3" max="3" width="28.140625" style="0" customWidth="1"/>
    <col min="4" max="4" width="9.7109375" style="11" customWidth="1"/>
    <col min="5" max="5" width="8.28125" style="12" customWidth="1"/>
    <col min="6" max="6" width="8.7109375" style="11" customWidth="1"/>
    <col min="7" max="7" width="5.7109375" style="10" customWidth="1"/>
    <col min="8" max="8" width="8.7109375" style="0" customWidth="1"/>
    <col min="9" max="9" width="5.7109375" style="7" customWidth="1"/>
    <col min="10" max="10" width="8.7109375" style="0" customWidth="1"/>
    <col min="11" max="11" width="5.7109375" style="7" customWidth="1"/>
    <col min="12" max="12" width="9.28125" style="7" customWidth="1"/>
    <col min="13" max="13" width="5.7109375" style="7" customWidth="1"/>
    <col min="14" max="14" width="10.140625" style="0" bestFit="1" customWidth="1"/>
    <col min="15" max="15" width="6.00390625" style="0" customWidth="1"/>
    <col min="16" max="16" width="11.7109375" style="0" bestFit="1" customWidth="1"/>
  </cols>
  <sheetData>
    <row r="1" ht="8.25" customHeight="1"/>
    <row r="2" ht="12.75"/>
    <row r="3" spans="2:7" ht="12.75">
      <c r="B3" s="4"/>
      <c r="C3" s="2"/>
      <c r="D3" s="5"/>
      <c r="E3" s="9"/>
      <c r="F3" s="13"/>
      <c r="G3" s="9"/>
    </row>
    <row r="4" spans="2:11" ht="12.75" customHeight="1">
      <c r="B4" s="4"/>
      <c r="C4" s="2"/>
      <c r="D4" s="46" t="s">
        <v>12</v>
      </c>
      <c r="E4" s="46"/>
      <c r="F4" s="46"/>
      <c r="G4" s="46"/>
      <c r="H4" s="46"/>
      <c r="I4" s="46"/>
      <c r="J4" s="46"/>
      <c r="K4" s="46"/>
    </row>
    <row r="5" spans="2:13" s="1" customFormat="1" ht="0.75" customHeight="1" hidden="1">
      <c r="B5" s="4"/>
      <c r="C5" s="2"/>
      <c r="D5" s="5"/>
      <c r="E5" s="9"/>
      <c r="F5" s="13"/>
      <c r="G5" s="9"/>
      <c r="H5" s="3"/>
      <c r="I5" s="8"/>
      <c r="J5" s="3"/>
      <c r="K5" s="8"/>
      <c r="L5" s="8"/>
      <c r="M5" s="8"/>
    </row>
    <row r="6" spans="2:13" s="1" customFormat="1" ht="0.75" customHeight="1" hidden="1">
      <c r="B6" s="4"/>
      <c r="C6" s="2"/>
      <c r="D6" s="5"/>
      <c r="E6" s="9"/>
      <c r="F6" s="13"/>
      <c r="G6" s="9"/>
      <c r="H6" s="3"/>
      <c r="I6" s="8"/>
      <c r="J6" s="3"/>
      <c r="K6" s="8"/>
      <c r="L6" s="31"/>
      <c r="M6" s="8"/>
    </row>
    <row r="7" spans="2:18" s="1" customFormat="1" ht="12.75" customHeight="1" hidden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16" s="6" customFormat="1" ht="21.75" customHeight="1">
      <c r="B8" s="51" t="s">
        <v>29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  <c r="P8" s="53"/>
    </row>
    <row r="9" spans="2:16" s="6" customFormat="1" ht="13.5" customHeight="1">
      <c r="B9" s="47" t="s">
        <v>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50"/>
    </row>
    <row r="10" spans="2:15" s="6" customFormat="1" ht="10.5" customHeight="1"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29"/>
    </row>
    <row r="11" spans="2:16" s="5" customFormat="1" ht="13.5" customHeight="1">
      <c r="B11" s="17"/>
      <c r="C11" s="17" t="s">
        <v>2</v>
      </c>
      <c r="D11" s="14" t="s">
        <v>3</v>
      </c>
      <c r="E11" s="15" t="s">
        <v>4</v>
      </c>
      <c r="F11" s="14" t="s">
        <v>5</v>
      </c>
      <c r="G11" s="16" t="s">
        <v>4</v>
      </c>
      <c r="H11" s="17" t="s">
        <v>6</v>
      </c>
      <c r="I11" s="15" t="s">
        <v>4</v>
      </c>
      <c r="J11" s="17" t="s">
        <v>23</v>
      </c>
      <c r="K11" s="15" t="s">
        <v>4</v>
      </c>
      <c r="L11" s="15" t="s">
        <v>7</v>
      </c>
      <c r="M11" s="15" t="s">
        <v>4</v>
      </c>
      <c r="N11" s="17" t="s">
        <v>20</v>
      </c>
      <c r="O11" s="15" t="s">
        <v>4</v>
      </c>
      <c r="P11" s="15" t="s">
        <v>8</v>
      </c>
    </row>
    <row r="12" spans="2:16" s="5" customFormat="1" ht="13.5" customHeight="1">
      <c r="B12" s="34" t="s">
        <v>13</v>
      </c>
      <c r="C12" s="35" t="s">
        <v>0</v>
      </c>
      <c r="D12" s="27">
        <v>75962.87</v>
      </c>
      <c r="E12" s="27">
        <f>F12*100/D12</f>
        <v>20</v>
      </c>
      <c r="F12" s="27">
        <f aca="true" t="shared" si="0" ref="F12:F23">D12/5</f>
        <v>15192.573999999999</v>
      </c>
      <c r="G12" s="27">
        <f>F12*100/D12</f>
        <v>20</v>
      </c>
      <c r="H12" s="27">
        <f aca="true" t="shared" si="1" ref="H12:H23">D12/5</f>
        <v>15192.573999999999</v>
      </c>
      <c r="I12" s="27">
        <f>H12*100/D12</f>
        <v>20</v>
      </c>
      <c r="J12" s="27">
        <f aca="true" t="shared" si="2" ref="J12:J23">D12/5</f>
        <v>15192.573999999999</v>
      </c>
      <c r="K12" s="27">
        <f>J12*100/D12</f>
        <v>20</v>
      </c>
      <c r="L12" s="27">
        <f aca="true" t="shared" si="3" ref="L12:L23">D12/5</f>
        <v>15192.573999999999</v>
      </c>
      <c r="M12" s="27">
        <f>L12*100/D12</f>
        <v>20</v>
      </c>
      <c r="N12" s="27">
        <f aca="true" t="shared" si="4" ref="N12:N23">D12/5</f>
        <v>15192.573999999999</v>
      </c>
      <c r="O12" s="27">
        <f>N12*100/D12</f>
        <v>20</v>
      </c>
      <c r="P12" s="42">
        <f>F12+H12+J12+L12+N12</f>
        <v>75962.87</v>
      </c>
    </row>
    <row r="13" spans="2:16" s="1" customFormat="1" ht="13.5" customHeight="1">
      <c r="B13" s="30" t="s">
        <v>14</v>
      </c>
      <c r="C13" s="20" t="s">
        <v>10</v>
      </c>
      <c r="D13" s="28">
        <v>55635.92</v>
      </c>
      <c r="E13" s="27">
        <f aca="true" t="shared" si="5" ref="E13:E23">F13*100/D13</f>
        <v>20</v>
      </c>
      <c r="F13" s="27">
        <f t="shared" si="0"/>
        <v>11127.184</v>
      </c>
      <c r="G13" s="27">
        <f aca="true" t="shared" si="6" ref="G13:G23">F13*100/D13</f>
        <v>20</v>
      </c>
      <c r="H13" s="27">
        <f t="shared" si="1"/>
        <v>11127.184</v>
      </c>
      <c r="I13" s="27">
        <f aca="true" t="shared" si="7" ref="I13:I23">F13*100/D13</f>
        <v>20</v>
      </c>
      <c r="J13" s="27">
        <f t="shared" si="2"/>
        <v>11127.184</v>
      </c>
      <c r="K13" s="27">
        <f aca="true" t="shared" si="8" ref="K13:K23">F13*100/D13</f>
        <v>20</v>
      </c>
      <c r="L13" s="27">
        <f t="shared" si="3"/>
        <v>11127.184</v>
      </c>
      <c r="M13" s="27">
        <f aca="true" t="shared" si="9" ref="M13:M23">F13*100/D13</f>
        <v>20</v>
      </c>
      <c r="N13" s="27">
        <f t="shared" si="4"/>
        <v>11127.184</v>
      </c>
      <c r="O13" s="27">
        <f aca="true" t="shared" si="10" ref="O13:O23">N13*100/D13</f>
        <v>20</v>
      </c>
      <c r="P13" s="42">
        <f aca="true" t="shared" si="11" ref="P13:P23">F13+H13+J13+L13+N13</f>
        <v>55635.92</v>
      </c>
    </row>
    <row r="14" spans="2:16" s="1" customFormat="1" ht="13.5" customHeight="1">
      <c r="B14" s="30" t="s">
        <v>30</v>
      </c>
      <c r="C14" s="20" t="s">
        <v>31</v>
      </c>
      <c r="D14" s="28">
        <v>44540.22</v>
      </c>
      <c r="E14" s="27">
        <f t="shared" si="5"/>
        <v>20</v>
      </c>
      <c r="F14" s="27">
        <f t="shared" si="0"/>
        <v>8908.044</v>
      </c>
      <c r="G14" s="27">
        <f t="shared" si="6"/>
        <v>20</v>
      </c>
      <c r="H14" s="27">
        <f t="shared" si="1"/>
        <v>8908.044</v>
      </c>
      <c r="I14" s="27">
        <f t="shared" si="7"/>
        <v>20</v>
      </c>
      <c r="J14" s="27">
        <f t="shared" si="2"/>
        <v>8908.044</v>
      </c>
      <c r="K14" s="27">
        <f t="shared" si="8"/>
        <v>20</v>
      </c>
      <c r="L14" s="27">
        <f t="shared" si="3"/>
        <v>8908.044</v>
      </c>
      <c r="M14" s="27">
        <f t="shared" si="9"/>
        <v>20</v>
      </c>
      <c r="N14" s="27">
        <f t="shared" si="4"/>
        <v>8908.044</v>
      </c>
      <c r="O14" s="27">
        <f t="shared" si="10"/>
        <v>20</v>
      </c>
      <c r="P14" s="42">
        <f t="shared" si="11"/>
        <v>44540.22</v>
      </c>
    </row>
    <row r="15" spans="2:16" s="1" customFormat="1" ht="13.5" customHeight="1">
      <c r="B15" s="30" t="s">
        <v>24</v>
      </c>
      <c r="C15" s="20" t="s">
        <v>17</v>
      </c>
      <c r="D15" s="28">
        <v>7649.1</v>
      </c>
      <c r="E15" s="27">
        <f t="shared" si="5"/>
        <v>20.000000000000004</v>
      </c>
      <c r="F15" s="27">
        <f t="shared" si="0"/>
        <v>1529.8200000000002</v>
      </c>
      <c r="G15" s="27">
        <f t="shared" si="6"/>
        <v>20.000000000000004</v>
      </c>
      <c r="H15" s="27">
        <f t="shared" si="1"/>
        <v>1529.8200000000002</v>
      </c>
      <c r="I15" s="27">
        <f t="shared" si="7"/>
        <v>20.000000000000004</v>
      </c>
      <c r="J15" s="27">
        <f t="shared" si="2"/>
        <v>1529.8200000000002</v>
      </c>
      <c r="K15" s="27">
        <f t="shared" si="8"/>
        <v>20.000000000000004</v>
      </c>
      <c r="L15" s="27">
        <f t="shared" si="3"/>
        <v>1529.8200000000002</v>
      </c>
      <c r="M15" s="27">
        <f t="shared" si="9"/>
        <v>20.000000000000004</v>
      </c>
      <c r="N15" s="27">
        <f t="shared" si="4"/>
        <v>1529.8200000000002</v>
      </c>
      <c r="O15" s="27">
        <f t="shared" si="10"/>
        <v>20.000000000000004</v>
      </c>
      <c r="P15" s="42">
        <f t="shared" si="11"/>
        <v>7649.1</v>
      </c>
    </row>
    <row r="16" spans="2:16" s="1" customFormat="1" ht="13.5" customHeight="1">
      <c r="B16" s="30" t="s">
        <v>15</v>
      </c>
      <c r="C16" s="20" t="s">
        <v>26</v>
      </c>
      <c r="D16" s="28">
        <v>14667.44</v>
      </c>
      <c r="E16" s="27">
        <f t="shared" si="5"/>
        <v>20.000000000000004</v>
      </c>
      <c r="F16" s="27">
        <f t="shared" si="0"/>
        <v>2933.4880000000003</v>
      </c>
      <c r="G16" s="27">
        <f t="shared" si="6"/>
        <v>20.000000000000004</v>
      </c>
      <c r="H16" s="27">
        <f t="shared" si="1"/>
        <v>2933.4880000000003</v>
      </c>
      <c r="I16" s="27">
        <f t="shared" si="7"/>
        <v>20.000000000000004</v>
      </c>
      <c r="J16" s="27">
        <f t="shared" si="2"/>
        <v>2933.4880000000003</v>
      </c>
      <c r="K16" s="27">
        <f t="shared" si="8"/>
        <v>20.000000000000004</v>
      </c>
      <c r="L16" s="27">
        <f t="shared" si="3"/>
        <v>2933.4880000000003</v>
      </c>
      <c r="M16" s="27">
        <f t="shared" si="9"/>
        <v>20.000000000000004</v>
      </c>
      <c r="N16" s="27">
        <f t="shared" si="4"/>
        <v>2933.4880000000003</v>
      </c>
      <c r="O16" s="27">
        <f t="shared" si="10"/>
        <v>20.000000000000004</v>
      </c>
      <c r="P16" s="42">
        <f t="shared" si="11"/>
        <v>14667.440000000002</v>
      </c>
    </row>
    <row r="17" spans="2:16" s="1" customFormat="1" ht="13.5" customHeight="1">
      <c r="B17" s="30" t="s">
        <v>16</v>
      </c>
      <c r="C17" s="20" t="s">
        <v>32</v>
      </c>
      <c r="D17" s="28">
        <v>4339.36</v>
      </c>
      <c r="E17" s="27">
        <f t="shared" si="5"/>
        <v>20</v>
      </c>
      <c r="F17" s="27">
        <f t="shared" si="0"/>
        <v>867.872</v>
      </c>
      <c r="G17" s="27">
        <f t="shared" si="6"/>
        <v>20</v>
      </c>
      <c r="H17" s="27">
        <f t="shared" si="1"/>
        <v>867.872</v>
      </c>
      <c r="I17" s="27">
        <f t="shared" si="7"/>
        <v>20</v>
      </c>
      <c r="J17" s="27">
        <f t="shared" si="2"/>
        <v>867.872</v>
      </c>
      <c r="K17" s="27">
        <f t="shared" si="8"/>
        <v>20</v>
      </c>
      <c r="L17" s="27">
        <f t="shared" si="3"/>
        <v>867.872</v>
      </c>
      <c r="M17" s="27">
        <f t="shared" si="9"/>
        <v>20</v>
      </c>
      <c r="N17" s="27">
        <f t="shared" si="4"/>
        <v>867.872</v>
      </c>
      <c r="O17" s="27">
        <f t="shared" si="10"/>
        <v>20</v>
      </c>
      <c r="P17" s="42">
        <f t="shared" si="11"/>
        <v>4339.36</v>
      </c>
    </row>
    <row r="18" spans="2:16" s="1" customFormat="1" ht="13.5" customHeight="1">
      <c r="B18" s="30" t="s">
        <v>33</v>
      </c>
      <c r="C18" s="20" t="s">
        <v>18</v>
      </c>
      <c r="D18" s="28">
        <v>311119.87</v>
      </c>
      <c r="E18" s="27">
        <f t="shared" si="5"/>
        <v>20</v>
      </c>
      <c r="F18" s="27">
        <f t="shared" si="0"/>
        <v>62223.974</v>
      </c>
      <c r="G18" s="27">
        <f t="shared" si="6"/>
        <v>20</v>
      </c>
      <c r="H18" s="27">
        <f t="shared" si="1"/>
        <v>62223.974</v>
      </c>
      <c r="I18" s="27">
        <f t="shared" si="7"/>
        <v>20</v>
      </c>
      <c r="J18" s="27">
        <f t="shared" si="2"/>
        <v>62223.974</v>
      </c>
      <c r="K18" s="27">
        <f t="shared" si="8"/>
        <v>20</v>
      </c>
      <c r="L18" s="27">
        <f t="shared" si="3"/>
        <v>62223.974</v>
      </c>
      <c r="M18" s="27">
        <f t="shared" si="9"/>
        <v>20</v>
      </c>
      <c r="N18" s="27">
        <f t="shared" si="4"/>
        <v>62223.974</v>
      </c>
      <c r="O18" s="27">
        <f t="shared" si="10"/>
        <v>20</v>
      </c>
      <c r="P18" s="42">
        <f t="shared" si="11"/>
        <v>311119.87</v>
      </c>
    </row>
    <row r="19" spans="2:16" s="1" customFormat="1" ht="13.5" customHeight="1">
      <c r="B19" s="30" t="s">
        <v>25</v>
      </c>
      <c r="C19" s="20" t="s">
        <v>22</v>
      </c>
      <c r="D19" s="28">
        <v>7808.66</v>
      </c>
      <c r="E19" s="27">
        <f t="shared" si="5"/>
        <v>20.000000000000004</v>
      </c>
      <c r="F19" s="27">
        <f t="shared" si="0"/>
        <v>1561.732</v>
      </c>
      <c r="G19" s="27">
        <f t="shared" si="6"/>
        <v>20.000000000000004</v>
      </c>
      <c r="H19" s="27">
        <f t="shared" si="1"/>
        <v>1561.732</v>
      </c>
      <c r="I19" s="27">
        <f t="shared" si="7"/>
        <v>20.000000000000004</v>
      </c>
      <c r="J19" s="27">
        <f t="shared" si="2"/>
        <v>1561.732</v>
      </c>
      <c r="K19" s="27">
        <f t="shared" si="8"/>
        <v>20.000000000000004</v>
      </c>
      <c r="L19" s="27">
        <f t="shared" si="3"/>
        <v>1561.732</v>
      </c>
      <c r="M19" s="27">
        <f t="shared" si="9"/>
        <v>20.000000000000004</v>
      </c>
      <c r="N19" s="27">
        <f t="shared" si="4"/>
        <v>1561.732</v>
      </c>
      <c r="O19" s="27">
        <f t="shared" si="10"/>
        <v>20.000000000000004</v>
      </c>
      <c r="P19" s="42">
        <f t="shared" si="11"/>
        <v>7808.66</v>
      </c>
    </row>
    <row r="20" spans="2:16" s="1" customFormat="1" ht="13.5" customHeight="1">
      <c r="B20" s="30" t="s">
        <v>21</v>
      </c>
      <c r="C20" s="20" t="s">
        <v>27</v>
      </c>
      <c r="D20" s="28">
        <v>293028.44</v>
      </c>
      <c r="E20" s="27">
        <f t="shared" si="5"/>
        <v>20</v>
      </c>
      <c r="F20" s="27">
        <f t="shared" si="0"/>
        <v>58605.688</v>
      </c>
      <c r="G20" s="27">
        <f t="shared" si="6"/>
        <v>20</v>
      </c>
      <c r="H20" s="27">
        <f t="shared" si="1"/>
        <v>58605.688</v>
      </c>
      <c r="I20" s="27">
        <f t="shared" si="7"/>
        <v>20</v>
      </c>
      <c r="J20" s="27">
        <f t="shared" si="2"/>
        <v>58605.688</v>
      </c>
      <c r="K20" s="27">
        <f t="shared" si="8"/>
        <v>20</v>
      </c>
      <c r="L20" s="27">
        <f t="shared" si="3"/>
        <v>58605.688</v>
      </c>
      <c r="M20" s="27">
        <f t="shared" si="9"/>
        <v>20</v>
      </c>
      <c r="N20" s="27">
        <f t="shared" si="4"/>
        <v>58605.688</v>
      </c>
      <c r="O20" s="27">
        <f t="shared" si="10"/>
        <v>20</v>
      </c>
      <c r="P20" s="42">
        <f t="shared" si="11"/>
        <v>293028.44</v>
      </c>
    </row>
    <row r="21" spans="2:16" s="1" customFormat="1" ht="13.5" customHeight="1">
      <c r="B21" s="30" t="s">
        <v>34</v>
      </c>
      <c r="C21" s="20" t="s">
        <v>19</v>
      </c>
      <c r="D21" s="28">
        <v>13875.06</v>
      </c>
      <c r="E21" s="27">
        <f t="shared" si="5"/>
        <v>19.999999999999996</v>
      </c>
      <c r="F21" s="27">
        <f t="shared" si="0"/>
        <v>2775.0119999999997</v>
      </c>
      <c r="G21" s="27">
        <f t="shared" si="6"/>
        <v>19.999999999999996</v>
      </c>
      <c r="H21" s="27">
        <f t="shared" si="1"/>
        <v>2775.0119999999997</v>
      </c>
      <c r="I21" s="27">
        <f t="shared" si="7"/>
        <v>19.999999999999996</v>
      </c>
      <c r="J21" s="27">
        <f t="shared" si="2"/>
        <v>2775.0119999999997</v>
      </c>
      <c r="K21" s="27">
        <f t="shared" si="8"/>
        <v>19.999999999999996</v>
      </c>
      <c r="L21" s="27">
        <f t="shared" si="3"/>
        <v>2775.0119999999997</v>
      </c>
      <c r="M21" s="27">
        <f t="shared" si="9"/>
        <v>19.999999999999996</v>
      </c>
      <c r="N21" s="27">
        <f t="shared" si="4"/>
        <v>2775.0119999999997</v>
      </c>
      <c r="O21" s="27">
        <f t="shared" si="10"/>
        <v>19.999999999999996</v>
      </c>
      <c r="P21" s="42">
        <f t="shared" si="11"/>
        <v>13875.059999999998</v>
      </c>
    </row>
    <row r="22" spans="2:16" s="1" customFormat="1" ht="13.5" customHeight="1">
      <c r="B22" s="30" t="s">
        <v>35</v>
      </c>
      <c r="C22" s="20" t="s">
        <v>38</v>
      </c>
      <c r="D22" s="28">
        <v>55626.75</v>
      </c>
      <c r="E22" s="27">
        <f t="shared" si="5"/>
        <v>20</v>
      </c>
      <c r="F22" s="27">
        <f t="shared" si="0"/>
        <v>11125.35</v>
      </c>
      <c r="G22" s="27">
        <f t="shared" si="6"/>
        <v>20</v>
      </c>
      <c r="H22" s="27">
        <f t="shared" si="1"/>
        <v>11125.35</v>
      </c>
      <c r="I22" s="27">
        <f t="shared" si="7"/>
        <v>20</v>
      </c>
      <c r="J22" s="27">
        <f t="shared" si="2"/>
        <v>11125.35</v>
      </c>
      <c r="K22" s="27">
        <f t="shared" si="8"/>
        <v>20</v>
      </c>
      <c r="L22" s="27">
        <f t="shared" si="3"/>
        <v>11125.35</v>
      </c>
      <c r="M22" s="27">
        <f t="shared" si="9"/>
        <v>20</v>
      </c>
      <c r="N22" s="27">
        <f t="shared" si="4"/>
        <v>11125.35</v>
      </c>
      <c r="O22" s="27">
        <f t="shared" si="10"/>
        <v>20</v>
      </c>
      <c r="P22" s="42">
        <f t="shared" si="11"/>
        <v>55626.75</v>
      </c>
    </row>
    <row r="23" spans="2:16" s="1" customFormat="1" ht="13.5" customHeight="1">
      <c r="B23" s="30" t="s">
        <v>35</v>
      </c>
      <c r="C23" s="20" t="s">
        <v>39</v>
      </c>
      <c r="D23" s="28">
        <v>341305.63</v>
      </c>
      <c r="E23" s="27">
        <f t="shared" si="5"/>
        <v>20</v>
      </c>
      <c r="F23" s="27">
        <f t="shared" si="0"/>
        <v>68261.126</v>
      </c>
      <c r="G23" s="27">
        <f t="shared" si="6"/>
        <v>20</v>
      </c>
      <c r="H23" s="27">
        <f t="shared" si="1"/>
        <v>68261.126</v>
      </c>
      <c r="I23" s="27">
        <f t="shared" si="7"/>
        <v>20</v>
      </c>
      <c r="J23" s="27">
        <f t="shared" si="2"/>
        <v>68261.126</v>
      </c>
      <c r="K23" s="27">
        <f t="shared" si="8"/>
        <v>20</v>
      </c>
      <c r="L23" s="27">
        <f t="shared" si="3"/>
        <v>68261.126</v>
      </c>
      <c r="M23" s="27">
        <f t="shared" si="9"/>
        <v>20</v>
      </c>
      <c r="N23" s="27">
        <f t="shared" si="4"/>
        <v>68261.126</v>
      </c>
      <c r="O23" s="27">
        <f t="shared" si="10"/>
        <v>20</v>
      </c>
      <c r="P23" s="42">
        <f t="shared" si="11"/>
        <v>341305.63</v>
      </c>
    </row>
    <row r="24" spans="2:16" s="1" customFormat="1" ht="10.5" customHeight="1">
      <c r="B24" s="5"/>
      <c r="D24" s="24"/>
      <c r="E24" s="8"/>
      <c r="F24" s="24"/>
      <c r="G24" s="25"/>
      <c r="H24" s="24"/>
      <c r="I24" s="8"/>
      <c r="J24" s="24"/>
      <c r="K24" s="8"/>
      <c r="L24" s="8"/>
      <c r="M24" s="8"/>
      <c r="O24" s="8"/>
      <c r="P24" s="43"/>
    </row>
    <row r="25" spans="2:16" ht="12.75">
      <c r="B25" s="18"/>
      <c r="C25" s="19" t="s">
        <v>11</v>
      </c>
      <c r="D25" s="22">
        <f>SUM(D12:D23)</f>
        <v>1225559.3199999998</v>
      </c>
      <c r="E25" s="23">
        <f>SUM(E12,G12,I12,K12,M12,)</f>
        <v>100</v>
      </c>
      <c r="F25" s="22">
        <f>SUM(F12:F23)</f>
        <v>245111.864</v>
      </c>
      <c r="G25" s="23">
        <f>F25*100/D25</f>
        <v>20</v>
      </c>
      <c r="H25" s="22">
        <f>SUM(H12:H23)</f>
        <v>245111.864</v>
      </c>
      <c r="I25" s="23">
        <f>H25*100/D25</f>
        <v>20</v>
      </c>
      <c r="J25" s="22">
        <f>SUM(J12:J23)</f>
        <v>245111.864</v>
      </c>
      <c r="K25" s="23">
        <f>J25*100/D25</f>
        <v>20</v>
      </c>
      <c r="L25" s="22">
        <f>SUM(L12:L23)</f>
        <v>245111.864</v>
      </c>
      <c r="M25" s="23">
        <f>L25*100/D25</f>
        <v>20</v>
      </c>
      <c r="N25" s="22">
        <f>SUM(N12:N23)</f>
        <v>245111.864</v>
      </c>
      <c r="O25" s="23">
        <f>N25*100/D25</f>
        <v>20</v>
      </c>
      <c r="P25" s="23" t="s">
        <v>28</v>
      </c>
    </row>
    <row r="26" spans="2:16" ht="12.75">
      <c r="B26" s="18"/>
      <c r="C26" s="19" t="s">
        <v>9</v>
      </c>
      <c r="D26" s="22"/>
      <c r="E26" s="26"/>
      <c r="F26" s="22">
        <f>SUM(F12:F24)</f>
        <v>245111.864</v>
      </c>
      <c r="G26" s="23">
        <f>F25*100/D25</f>
        <v>20</v>
      </c>
      <c r="H26" s="22">
        <f aca="true" t="shared" si="12" ref="H26:P26">SUM(F26,H25)</f>
        <v>490223.728</v>
      </c>
      <c r="I26" s="23">
        <f t="shared" si="12"/>
        <v>40</v>
      </c>
      <c r="J26" s="22">
        <f t="shared" si="12"/>
        <v>735335.592</v>
      </c>
      <c r="K26" s="23">
        <f t="shared" si="12"/>
        <v>60</v>
      </c>
      <c r="L26" s="22">
        <f t="shared" si="12"/>
        <v>980447.456</v>
      </c>
      <c r="M26" s="23">
        <f t="shared" si="12"/>
        <v>80</v>
      </c>
      <c r="N26" s="22">
        <f t="shared" si="12"/>
        <v>1225559.32</v>
      </c>
      <c r="O26" s="23">
        <f t="shared" si="12"/>
        <v>100</v>
      </c>
      <c r="P26" s="44">
        <f t="shared" si="12"/>
        <v>1225559.32</v>
      </c>
    </row>
    <row r="27" spans="2:16" ht="14.25" customHeight="1">
      <c r="B27" s="18"/>
      <c r="C27" s="19" t="s">
        <v>36</v>
      </c>
      <c r="D27" s="36"/>
      <c r="E27" s="37"/>
      <c r="F27" s="38"/>
      <c r="G27" s="37"/>
      <c r="H27" s="39"/>
      <c r="I27" s="40"/>
      <c r="J27" s="38"/>
      <c r="K27" s="40"/>
      <c r="L27" s="38"/>
      <c r="M27" s="40"/>
      <c r="N27" s="39"/>
      <c r="O27" s="41"/>
      <c r="P27" s="44">
        <v>269623.05</v>
      </c>
    </row>
    <row r="28" spans="2:16" ht="14.25" customHeight="1">
      <c r="B28" s="54" t="s">
        <v>37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44">
        <f>P26+P27</f>
        <v>1495182.37</v>
      </c>
    </row>
    <row r="29" spans="2:18" s="11" customFormat="1" ht="12.75">
      <c r="B29" s="45"/>
      <c r="C29" s="45"/>
      <c r="E29" s="12"/>
      <c r="G29" s="10"/>
      <c r="H29"/>
      <c r="I29" s="7"/>
      <c r="J29"/>
      <c r="K29" s="7"/>
      <c r="L29" s="7"/>
      <c r="M29" s="7"/>
      <c r="N29"/>
      <c r="O29"/>
      <c r="P29"/>
      <c r="Q29"/>
      <c r="R29"/>
    </row>
  </sheetData>
  <sheetProtection/>
  <mergeCells count="5">
    <mergeCell ref="D4:K4"/>
    <mergeCell ref="B29:C29"/>
    <mergeCell ref="B9:P9"/>
    <mergeCell ref="B8:P8"/>
    <mergeCell ref="B28:O28"/>
  </mergeCells>
  <printOptions horizontalCentered="1"/>
  <pageMargins left="0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Infra</cp:lastModifiedBy>
  <cp:lastPrinted>2011-07-27T14:24:51Z</cp:lastPrinted>
  <dcterms:created xsi:type="dcterms:W3CDTF">2002-06-25T19:11:37Z</dcterms:created>
  <dcterms:modified xsi:type="dcterms:W3CDTF">2013-08-21T18:44:03Z</dcterms:modified>
  <cp:category/>
  <cp:version/>
  <cp:contentType/>
  <cp:contentStatus/>
</cp:coreProperties>
</file>