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40" windowHeight="7350"/>
  </bookViews>
  <sheets>
    <sheet name="orçamento" sheetId="1" r:id="rId1"/>
  </sheets>
  <definedNames>
    <definedName name="_xlnm.Print_Titles" localSheetId="0">orçamento!$1:$7</definedName>
  </definedNames>
  <calcPr calcId="145621" fullCalcOnLoad="1"/>
</workbook>
</file>

<file path=xl/calcChain.xml><?xml version="1.0" encoding="utf-8"?>
<calcChain xmlns="http://schemas.openxmlformats.org/spreadsheetml/2006/main">
  <c r="G107" i="1"/>
  <c r="G105"/>
  <c r="G113"/>
  <c r="G114"/>
  <c r="G112"/>
  <c r="G56"/>
  <c r="G57"/>
  <c r="G51"/>
  <c r="G52"/>
  <c r="G47"/>
  <c r="G46"/>
  <c r="G45"/>
  <c r="G42"/>
  <c r="G43"/>
  <c r="G33"/>
  <c r="G32"/>
  <c r="G35"/>
  <c r="G34"/>
  <c r="G37"/>
  <c r="G38"/>
  <c r="G10"/>
  <c r="G11"/>
  <c r="G14"/>
  <c r="G13"/>
  <c r="G17"/>
  <c r="G18"/>
  <c r="G19"/>
  <c r="G20"/>
  <c r="G21"/>
  <c r="G22"/>
  <c r="G23"/>
  <c r="G24"/>
  <c r="G25"/>
  <c r="G26"/>
  <c r="G27"/>
  <c r="G29"/>
  <c r="G28"/>
  <c r="G111"/>
  <c r="G110"/>
  <c r="G97"/>
  <c r="G96"/>
  <c r="G99"/>
  <c r="G100"/>
  <c r="G101"/>
  <c r="G102"/>
  <c r="G103"/>
  <c r="G88"/>
  <c r="G87"/>
  <c r="G90"/>
  <c r="G91"/>
  <c r="G92"/>
  <c r="G93"/>
  <c r="G78"/>
  <c r="G79"/>
  <c r="G81"/>
  <c r="G82"/>
  <c r="G84"/>
  <c r="G83"/>
  <c r="G61"/>
  <c r="G60"/>
  <c r="G63"/>
  <c r="G64"/>
  <c r="G65"/>
  <c r="G66"/>
  <c r="G67"/>
  <c r="G68"/>
  <c r="G69"/>
  <c r="G70"/>
  <c r="G71"/>
  <c r="G72"/>
  <c r="G73"/>
  <c r="G74"/>
  <c r="G77"/>
  <c r="G109"/>
  <c r="G89"/>
  <c r="G86"/>
  <c r="G9"/>
  <c r="G41"/>
  <c r="G40"/>
  <c r="G50"/>
  <c r="G49"/>
  <c r="G98"/>
  <c r="G95"/>
  <c r="G80"/>
  <c r="G76"/>
  <c r="G62"/>
  <c r="G59"/>
  <c r="G55"/>
  <c r="G54"/>
  <c r="G36"/>
  <c r="G31"/>
  <c r="G16"/>
  <c r="G8"/>
  <c r="G116"/>
  <c r="G117"/>
  <c r="G118"/>
</calcChain>
</file>

<file path=xl/sharedStrings.xml><?xml version="1.0" encoding="utf-8"?>
<sst xmlns="http://schemas.openxmlformats.org/spreadsheetml/2006/main" count="293" uniqueCount="209">
  <si>
    <t>PREFEITURA MUNICIPAL DE FORTALEZA</t>
  </si>
  <si>
    <t>SECRETARIA EXECUTIVA REGIONAL V - SER V</t>
  </si>
  <si>
    <t>OBRA: REFORMA E URBANIZAÇÃO DE PRAÇAS</t>
  </si>
  <si>
    <t>LOCAL: ÁREA DE JURISDIÇÃO DA SER V</t>
  </si>
  <si>
    <t>ORÇAMENTO</t>
  </si>
  <si>
    <t>DESCRIÇÃO DOS SERVIÇOS</t>
  </si>
  <si>
    <t>UNID.</t>
  </si>
  <si>
    <t>QUANT.</t>
  </si>
  <si>
    <t>PR. UNIT. (R$)</t>
  </si>
  <si>
    <t>PR. TOTAL (R$)</t>
  </si>
  <si>
    <t>6.1.1</t>
  </si>
  <si>
    <t>6.1.2</t>
  </si>
  <si>
    <t>7.1.1</t>
  </si>
  <si>
    <t>PISO INDUSTRIAL COMPL. EXEC. ESP.=12MM (LASTRO, REGUL., POLIM. E ENCERAM.)</t>
  </si>
  <si>
    <t>CHAPISCO C/ ARGAMASSA DE CIMENTO E AREIA S/PENEIRAR TRAÇO 1:3 ESP.=5MM P/ PAREDE</t>
  </si>
  <si>
    <t>REBOCO DE PAREDES</t>
  </si>
  <si>
    <t>PISOS</t>
  </si>
  <si>
    <t>ASSENTAMENTO DE BLOKRET ARTICULADO (S/AQUISIÇÃO)</t>
  </si>
  <si>
    <t>ASSENTAMENTO DE PEDRA PORTUGUESA (S/AQUISIÇÃO)</t>
  </si>
  <si>
    <t>CALÇ. RÚST. EM CONCR. USINADO FCK=15,0MPa ESP.=5CM ALISADO C/ DESEMPEN.</t>
  </si>
  <si>
    <t>MEIO FIO PRÉ MOLDADO DEITADO (S/AQUISIÇÃO)</t>
  </si>
  <si>
    <t>MEIO FIO PRÉ MOLDADO DEITADO INCLUSIVE REJUNTAMENTO (C/AQUISIÇÃO)</t>
  </si>
  <si>
    <t>MEIO FIO PRÉ MOLDADO EM PÉ (12X35X100)CM INCLUSIVE REJUNTAMENTO</t>
  </si>
  <si>
    <t>REFORMA DE MEIO FIO PRÉ MOLDADO INCLUSIVE REJUNTAMENTO</t>
  </si>
  <si>
    <t>PISO CIMENTADO RÚSTICO</t>
  </si>
  <si>
    <t>PISO EM MOSAICO ANTI-DERRAPANTE NATURAL OU BRANCO</t>
  </si>
  <si>
    <t>PISO EM PEDRA PORTUGUESA BRANCA</t>
  </si>
  <si>
    <t>PISO EM PEDRA PORTUGUESA COLORIDA</t>
  </si>
  <si>
    <t>PINTURAS</t>
  </si>
  <si>
    <t>8.2.1</t>
  </si>
  <si>
    <t>8.2.2</t>
  </si>
  <si>
    <t>8.3.1</t>
  </si>
  <si>
    <t>CAIAÇÃO EM MEIO FIO 2 DEMÃOS C/ SUPERCAL</t>
  </si>
  <si>
    <t>TINTA MINERAL EM PÓ 3 DEMÃOS EM PAREDES (CAIAÇÃO)</t>
  </si>
  <si>
    <t>DEMARCAÇÃO DE QUADRA ESPORTIVA À BASE DE EMULSÃO ACRÍLICA</t>
  </si>
  <si>
    <t>PINTURA P/ PISO À BASE ACRÍLICA</t>
  </si>
  <si>
    <t>ESMALTE SINTÉTICO À BASE DE PRIMER 2 DEMÃOS</t>
  </si>
  <si>
    <t>MUROS E FECHAMENTOS</t>
  </si>
  <si>
    <t>9.1.1</t>
  </si>
  <si>
    <t>MURETA EM ALVEN. DE TIJ. FUR. H=0,50M INCLUS. CINTA AÉREA E REBOCO 2 FACES</t>
  </si>
  <si>
    <t>ALAMBRADO C/ MONTANTES EM TUBO DE AÇO GALV. E TELA DE ARAME GALV. MALHA 2"</t>
  </si>
  <si>
    <t>9.2.1</t>
  </si>
  <si>
    <t>9.2.2</t>
  </si>
  <si>
    <t>9.2.3</t>
  </si>
  <si>
    <t>9.2.4</t>
  </si>
  <si>
    <t>10.1.1</t>
  </si>
  <si>
    <t>TELA DE ARAME GALVANIZADO MALHA 2" P/ ALAMBRADOS EM ESTRUTURA EXISTENTE</t>
  </si>
  <si>
    <t>ALAMBRADO COM REDE NYLON ESPORTIVA FIO 3MM MALHA 13X13CM MONTADO EM TUBO DE VAPOR DE 3"</t>
  </si>
  <si>
    <t>REDE DE NYLON ESPORTIVA FIO 3MM MALHA 13X13CM P/ ALAMBRADO</t>
  </si>
  <si>
    <t>URBANIZAÇÃO E PAISAGÍSMO</t>
  </si>
  <si>
    <t>TAMPO PRÉ-MOLDADO DE CONCRETO P/ BANCOS TIPO U</t>
  </si>
  <si>
    <t>M2</t>
  </si>
  <si>
    <t>M</t>
  </si>
  <si>
    <t>10.2.1</t>
  </si>
  <si>
    <t>10.2.2</t>
  </si>
  <si>
    <t>10.2.3</t>
  </si>
  <si>
    <t>10.2.4</t>
  </si>
  <si>
    <t>10.2.5</t>
  </si>
  <si>
    <t>LIMPEZA DA OBRA</t>
  </si>
  <si>
    <t>11.1.1</t>
  </si>
  <si>
    <t>BRINQUEDO DE FERRO BRINCOLAR / GIRA-GIRA C/ COMP.=1,70M E ALT.=0,90M</t>
  </si>
  <si>
    <t>BRINQ. DE FERRO TIPO GANGORRA C/ COMP.=2,40M, LARG.=1,60M E ALT.=0,50M FIX. BASE CONCR.</t>
  </si>
  <si>
    <t>POSTE P/ VOLLEYBOL C/ CATRACA (COLOCADO)</t>
  </si>
  <si>
    <t>TABELA DE BASQUETE C/ ESTRUTURA</t>
  </si>
  <si>
    <t>TRAVE P/ FUTEBOL DE SALÃO C/ REDE</t>
  </si>
  <si>
    <t>U N</t>
  </si>
  <si>
    <t>CJ</t>
  </si>
  <si>
    <t>TOTAL DA OBRA</t>
  </si>
  <si>
    <t>1.1.1</t>
  </si>
  <si>
    <t>1.1.2</t>
  </si>
  <si>
    <t>SERVIÇOS PRELIMINARES</t>
  </si>
  <si>
    <t>PLACA DA OBRA PADRÃO - PREFEITURA</t>
  </si>
  <si>
    <t>CERCA EM ESTACAS DE MADEIRA C/ 6 FIOS DE ARAME FARPADO</t>
  </si>
  <si>
    <t>CAPINA MANUAL</t>
  </si>
  <si>
    <t>2.1.1</t>
  </si>
  <si>
    <t>3.1.1</t>
  </si>
  <si>
    <t>3.1.2</t>
  </si>
  <si>
    <t>REGISTRO NO CREA - ÁREA ACIMA DE 270,00M2</t>
  </si>
  <si>
    <t>4.1.1</t>
  </si>
  <si>
    <t>DEM. DE CALÇ./PISO CERÂMICO OU LADRILHO PRE-MOLDADO DE CONCR. C/ REM. LAT.</t>
  </si>
  <si>
    <t>DEMOLIÇÃO DE MOSAICO</t>
  </si>
  <si>
    <t>DEM. DE PISO CIMENTADO SOBRE LASTRO DE CONCRETO C/ REMOÇÃO LATERAL</t>
  </si>
  <si>
    <t>DEMOLIÇÃO DE PISO INDUSTRIAL</t>
  </si>
  <si>
    <t>DEMOLIÇÃO DO PAVIMENTO EM BLOCOS INTERTRAVADOS DE CONCRETO</t>
  </si>
  <si>
    <t>DEMOLIÇÃO MANUAL DE ALVENARIA TIJOLO FURADO C REMOÇÃO LATERAL</t>
  </si>
  <si>
    <t>RETIRADA DE ALAMBRADO</t>
  </si>
  <si>
    <t>RETIRADA DE BANCOS PRÉ-MOLDADOS</t>
  </si>
  <si>
    <t>RETIRADA DE MEIO FIO C/ REMOÇÃO LATERAL</t>
  </si>
  <si>
    <t>RETIRADA DE PEDRA PORTUGUESA C/ REMOÇÃO LATERAL</t>
  </si>
  <si>
    <t>RETIRADA DE REBOCO, EMBOÇO E/OU REVESTIMENTOS EM ARGAMASSA</t>
  </si>
  <si>
    <t>MOVIMENTO DE TERRA</t>
  </si>
  <si>
    <t>ESCAV. MANUAL DE VALAS, SOLO QUALQUER CATEGORIA, EXCETO ROCHA ATÉ 2m</t>
  </si>
  <si>
    <t>ATERRO C/ AREIA VERMELHA, INCL. ESPALH. E APILOAMENTO (C/AQUISIÇÃO)</t>
  </si>
  <si>
    <t>CARGA MANUAL DE ENTULHO EM CAMINHÃO BASCULANTE</t>
  </si>
  <si>
    <t>TRANSPORTE DE MATERIAL EXCETO ROCHA EM CAMINHÃO BASCULANTE 12M3, DMT=5KM</t>
  </si>
  <si>
    <t>2.3.1</t>
  </si>
  <si>
    <t>2.3.2</t>
  </si>
  <si>
    <t>SERVIÇOS AUXILIARES</t>
  </si>
  <si>
    <t>LASTRO DE CONCRETO ESP.=6CM</t>
  </si>
  <si>
    <t>LASTRO DE AREIA GROSSA</t>
  </si>
  <si>
    <t>FUNDAÇÕES E ESTRUTURAS</t>
  </si>
  <si>
    <t>ALVENARIA DE PEDRA ARGAMASSADA, TRAÇO 1:4</t>
  </si>
  <si>
    <t>PAREDES E PAINÉIS</t>
  </si>
  <si>
    <t>ALVENARIA DE TIJOLO FURADO ESP.=10CM</t>
  </si>
  <si>
    <t>ALVENARIA DE TIJOLO FURADO ESP.=20CM</t>
  </si>
  <si>
    <t>5.1.1</t>
  </si>
  <si>
    <t>5.1.2</t>
  </si>
  <si>
    <t>REVESTIMENTOS</t>
  </si>
  <si>
    <t>M3</t>
  </si>
  <si>
    <t>PROTEÇÃO AMBIENTAL</t>
  </si>
  <si>
    <t>LIMPEZA MANUAL DE AGUAPÉS EM LAGOAS</t>
  </si>
  <si>
    <t>LIMPEZA DE CAPIM EM LAGOAS C/ UTILIZAÇÃO DE SISTEMA DE ARRASTO C/ CABO DE AÇO</t>
  </si>
  <si>
    <t>LIMPEZA MECANIZADA DE CAPIM EM LAGOAS</t>
  </si>
  <si>
    <t>GABIÕES</t>
  </si>
  <si>
    <t>GABIÕES TIPO COLCHÃO ESP. 0,17 M INCL. BIDIM E PEDRA</t>
  </si>
  <si>
    <t>PISO EM INTERTRAVADO</t>
  </si>
  <si>
    <t>B.D.I.    22%</t>
  </si>
  <si>
    <t>TOTAL GERAL DA OBRA</t>
  </si>
  <si>
    <t>Importa o orçamento em R$ 1.495.182,37(Um Milhão, Quatrocentos e noventa e Cinco Mil, Cento e Oitenta e Dois Reais e Trinta e Sete Centavos)</t>
  </si>
  <si>
    <t>GRUPO</t>
  </si>
  <si>
    <t>001</t>
  </si>
  <si>
    <t>SUB GRUPO</t>
  </si>
  <si>
    <t>001.1</t>
  </si>
  <si>
    <t xml:space="preserve"> CONSTRUÇÃO DO CANTEIRO DE OBRAS</t>
  </si>
  <si>
    <t xml:space="preserve"> PREPARAÇÃO DO TERRENO</t>
  </si>
  <si>
    <t>001.2</t>
  </si>
  <si>
    <t>1.2.1</t>
  </si>
  <si>
    <t xml:space="preserve"> DEMOLIÇÕES, RETIRADAS E REPOSIÇÕES</t>
  </si>
  <si>
    <t>004</t>
  </si>
  <si>
    <t>001.3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</si>
  <si>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</si>
  <si>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</si>
  <si>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</si>
  <si>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</si>
  <si>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</si>
  <si>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</si>
  <si>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</si>
  <si>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</si>
  <si>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</si>
  <si>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</si>
  <si>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</si>
  <si>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 xml:space="preserve"> TAXAS E EMOLUMENTOS</t>
  </si>
  <si>
    <t>001.4</t>
  </si>
  <si>
    <t>1.4.1</t>
  </si>
  <si>
    <t>002</t>
  </si>
  <si>
    <t xml:space="preserve"> ESCAVAÇÕES EM VALAS, VALETAS, CANAIS E FUNDAÇÕES</t>
  </si>
  <si>
    <t xml:space="preserve"> ATERRO, REATERRO E COMPACTAÇÃO</t>
  </si>
  <si>
    <t xml:space="preserve"> CARGAS, TRANSPORTES E CARGA DE MATERIAL</t>
  </si>
  <si>
    <t>2.2.1</t>
  </si>
  <si>
    <t xml:space="preserve"> GRUPO</t>
  </si>
  <si>
    <t xml:space="preserve"> LASTROS</t>
  </si>
  <si>
    <t>003</t>
  </si>
  <si>
    <t xml:space="preserve"> ALVENARIAS DE PEDRA</t>
  </si>
  <si>
    <t>005</t>
  </si>
  <si>
    <t xml:space="preserve"> ALVENARIAS DE ELEVAÇÃO</t>
  </si>
  <si>
    <t>006</t>
  </si>
  <si>
    <t xml:space="preserve"> ARGAMASSA PARA PAREDES INTERNAS E EXTERNAS</t>
  </si>
  <si>
    <t>007</t>
  </si>
  <si>
    <t>PISOS INTERNOS E EXTERNOS</t>
  </si>
  <si>
    <t xml:space="preserve"> PISOS PARA URBANIZAÇÕES</t>
  </si>
  <si>
    <t>008</t>
  </si>
  <si>
    <t xml:space="preserve"> PINTURA DE PAREDES E FORRO</t>
  </si>
  <si>
    <t xml:space="preserve"> PINTURAS DE PISOS</t>
  </si>
  <si>
    <t xml:space="preserve"> PINTURA DE MADEIRAS E SUPERFÍCIES METÁLICAS</t>
  </si>
  <si>
    <t xml:space="preserve"> MUROS</t>
  </si>
  <si>
    <t xml:space="preserve"> ALAMBRADOS</t>
  </si>
  <si>
    <t>009</t>
  </si>
  <si>
    <t>010</t>
  </si>
  <si>
    <t xml:space="preserve"> EQUIPAMENTOS DE URBANIZAÇÃO</t>
  </si>
  <si>
    <t xml:space="preserve"> EQUIPAMENTOS E ACESSÓRIOS ESPORTIVOS</t>
  </si>
  <si>
    <t>011</t>
  </si>
  <si>
    <t>012</t>
  </si>
  <si>
    <t>002.1</t>
  </si>
  <si>
    <t>002.2</t>
  </si>
  <si>
    <t>002.3</t>
  </si>
  <si>
    <t>003.1</t>
  </si>
  <si>
    <t>004.1</t>
  </si>
  <si>
    <t>005.1</t>
  </si>
  <si>
    <t>006.1</t>
  </si>
  <si>
    <t>007.1</t>
  </si>
  <si>
    <t>007.2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</si>
  <si>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</si>
  <si>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</si>
  <si>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</si>
  <si>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</si>
  <si>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</si>
  <si>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</si>
  <si>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</si>
  <si>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</si>
  <si>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</si>
  <si>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</si>
  <si>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</si>
  <si>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</si>
  <si>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008.1</t>
  </si>
  <si>
    <t>8.1.1</t>
  </si>
  <si>
    <t>8.1.2</t>
  </si>
  <si>
    <t>008.2</t>
  </si>
  <si>
    <t>008.3</t>
  </si>
  <si>
    <t>009.1</t>
  </si>
  <si>
    <t>009.2</t>
  </si>
  <si>
    <t>010.1</t>
  </si>
  <si>
    <t>010.2</t>
  </si>
  <si>
    <t>012.1</t>
  </si>
  <si>
    <t>12.1.1</t>
  </si>
  <si>
    <t>12.1.2</t>
  </si>
  <si>
    <t>12.1.3</t>
  </si>
  <si>
    <t>12.1.4</t>
  </si>
  <si>
    <t>CONTENÇÕES</t>
  </si>
  <si>
    <t>PAISAGISMO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</si>
</sst>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2" fontId="0" fillId="0" borderId="0" xfId="0" applyNumberForma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/>
    <xf numFmtId="49" fontId="1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view="pageBreakPreview" zoomScaleNormal="100" workbookViewId="0">
      <selection activeCell="C61" sqref="C61"/>
    </sheetView>
  </sheetViews>
  <sheetFormatPr defaultRowHeight="15"/>
  <cols>
    <col min="2" max="2" width="11" style="1" bestFit="1" customWidth="1"/>
    <col min="3" max="3" width="69.85546875" bestFit="1" customWidth="1"/>
    <col min="4" max="4" width="8.85546875" style="1" customWidth="1"/>
    <col min="5" max="5" width="11.5703125" customWidth="1"/>
    <col min="6" max="6" width="13.28515625" customWidth="1"/>
    <col min="7" max="7" width="20" customWidth="1"/>
    <col min="10" max="10" width="10.42578125" customWidth="1"/>
  </cols>
  <sheetData>
    <row r="1" spans="1:10">
      <c r="A1" s="11" t="s">
        <v>0</v>
      </c>
      <c r="B1"/>
    </row>
    <row r="2" spans="1:10">
      <c r="A2" s="11" t="s">
        <v>1</v>
      </c>
      <c r="B2"/>
    </row>
    <row r="3" spans="1:10">
      <c r="A3" s="11" t="s">
        <v>2</v>
      </c>
      <c r="B3"/>
    </row>
    <row r="4" spans="1:10">
      <c r="A4" s="11" t="s">
        <v>3</v>
      </c>
      <c r="B4"/>
    </row>
    <row r="5" spans="1:10" ht="15.75">
      <c r="B5" s="24" t="s">
        <v>4</v>
      </c>
      <c r="C5" s="24"/>
      <c r="D5" s="24"/>
      <c r="E5" s="24"/>
      <c r="F5" s="24"/>
      <c r="G5" s="24"/>
    </row>
    <row r="7" spans="1:10" ht="21" customHeight="1">
      <c r="A7" s="2"/>
      <c r="B7" s="2"/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</row>
    <row r="8" spans="1:10" ht="21" customHeight="1">
      <c r="A8" s="21" t="s">
        <v>120</v>
      </c>
      <c r="B8" s="2" t="s">
        <v>119</v>
      </c>
      <c r="C8" s="13" t="s">
        <v>70</v>
      </c>
      <c r="D8" s="12"/>
      <c r="E8" s="12"/>
      <c r="F8" s="12"/>
      <c r="G8" s="15">
        <f>G9+G13+G16+G28</f>
        <v>75962.87</v>
      </c>
    </row>
    <row r="9" spans="1:10" ht="21" customHeight="1">
      <c r="A9" s="22" t="s">
        <v>122</v>
      </c>
      <c r="B9" s="22" t="s">
        <v>121</v>
      </c>
      <c r="C9" s="13" t="s">
        <v>123</v>
      </c>
      <c r="D9" s="12"/>
      <c r="E9" s="12"/>
      <c r="F9" s="12"/>
      <c r="G9" s="15">
        <f>SUM(G10:G11)</f>
        <v>7634.81</v>
      </c>
    </row>
    <row r="10" spans="1:10" ht="21" customHeight="1">
      <c r="A10" s="12" t="s">
        <v>68</v>
      </c>
      <c r="B10" s="12"/>
      <c r="C10" s="14" t="s">
        <v>71</v>
      </c>
      <c r="D10" s="12" t="s">
        <v>51</v>
      </c>
      <c r="E10" s="16">
        <v>18</v>
      </c>
      <c r="F10" s="16">
        <v>79.819999999999993</v>
      </c>
      <c r="G10" s="7">
        <f>ROUND(E10*F10,2)</f>
        <v>1436.76</v>
      </c>
      <c r="J10" s="17"/>
    </row>
    <row r="11" spans="1:10" ht="21" customHeight="1">
      <c r="A11" s="12" t="s">
        <v>69</v>
      </c>
      <c r="B11" s="12"/>
      <c r="C11" s="14" t="s">
        <v>72</v>
      </c>
      <c r="D11" s="12" t="s">
        <v>52</v>
      </c>
      <c r="E11" s="16">
        <v>565</v>
      </c>
      <c r="F11" s="16">
        <v>10.97</v>
      </c>
      <c r="G11" s="7">
        <f>ROUND(E11*F11,2)</f>
        <v>6198.05</v>
      </c>
      <c r="J11" s="17"/>
    </row>
    <row r="12" spans="1:10" ht="21" customHeight="1">
      <c r="A12" s="12"/>
      <c r="B12" s="12"/>
      <c r="C12" s="14"/>
      <c r="D12" s="12"/>
      <c r="E12" s="16"/>
      <c r="F12" s="16"/>
      <c r="G12" s="12"/>
      <c r="J12" s="17"/>
    </row>
    <row r="13" spans="1:10" ht="21" customHeight="1">
      <c r="A13" s="22" t="s">
        <v>125</v>
      </c>
      <c r="B13" s="22" t="s">
        <v>121</v>
      </c>
      <c r="C13" s="13" t="s">
        <v>124</v>
      </c>
      <c r="D13" s="12"/>
      <c r="E13" s="16"/>
      <c r="F13" s="16"/>
      <c r="G13" s="15">
        <f>SUM(G14)</f>
        <v>7534.15</v>
      </c>
      <c r="J13" s="17"/>
    </row>
    <row r="14" spans="1:10" ht="21" customHeight="1">
      <c r="A14" s="12" t="s">
        <v>126</v>
      </c>
      <c r="B14" s="12"/>
      <c r="C14" s="14" t="s">
        <v>73</v>
      </c>
      <c r="D14" s="12" t="s">
        <v>51</v>
      </c>
      <c r="E14" s="16">
        <v>11245</v>
      </c>
      <c r="F14" s="16">
        <v>0.67</v>
      </c>
      <c r="G14" s="7">
        <f>ROUND(E14*F14,2)</f>
        <v>7534.15</v>
      </c>
      <c r="J14" s="17"/>
    </row>
    <row r="15" spans="1:10" ht="21" customHeight="1">
      <c r="A15" s="12"/>
      <c r="B15" s="12"/>
      <c r="C15" s="14"/>
      <c r="D15" s="12"/>
      <c r="E15" s="16"/>
      <c r="F15" s="16"/>
      <c r="G15" s="12"/>
      <c r="J15" s="17"/>
    </row>
    <row r="16" spans="1:10" ht="21" customHeight="1">
      <c r="A16" s="21" t="s">
        <v>129</v>
      </c>
      <c r="B16" s="22" t="s">
        <v>121</v>
      </c>
      <c r="C16" s="13" t="s">
        <v>127</v>
      </c>
      <c r="D16" s="12"/>
      <c r="E16" s="16"/>
      <c r="F16" s="16"/>
      <c r="G16" s="15">
        <f>SUM(G17:G27)</f>
        <v>59974.070000000007</v>
      </c>
      <c r="J16" s="17"/>
    </row>
    <row r="17" spans="1:10" ht="31.15" customHeight="1">
      <c r="A17" s="12" t="s">
        <v>130</v>
      </c>
      <c r="B17" s="12"/>
      <c r="C17" s="14" t="s">
        <v>79</v>
      </c>
      <c r="D17" s="12" t="s">
        <v>51</v>
      </c>
      <c r="E17" s="16">
        <v>131</v>
      </c>
      <c r="F17" s="16">
        <v>11.83</v>
      </c>
      <c r="G17" s="7">
        <f t="shared" ref="G17:G27" si="0">ROUND(E17*F17,2)</f>
        <v>1549.73</v>
      </c>
      <c r="J17" s="17"/>
    </row>
    <row r="18" spans="1:10" ht="21" customHeight="1">
      <c r="A18" s="12" t="s">
        <v>131</v>
      </c>
      <c r="B18" s="12"/>
      <c r="C18" s="14" t="s">
        <v>80</v>
      </c>
      <c r="D18" s="12" t="s">
        <v>51</v>
      </c>
      <c r="E18" s="16">
        <v>89</v>
      </c>
      <c r="F18" s="16">
        <v>8.85</v>
      </c>
      <c r="G18" s="7">
        <f t="shared" si="0"/>
        <v>787.65</v>
      </c>
      <c r="J18" s="17"/>
    </row>
    <row r="19" spans="1:10" ht="27" customHeight="1">
      <c r="A19" s="12" t="s">
        <v>132</v>
      </c>
      <c r="B19" s="12"/>
      <c r="C19" s="14" t="s">
        <v>81</v>
      </c>
      <c r="D19" s="12" t="s">
        <v>51</v>
      </c>
      <c r="E19" s="16">
        <v>1094</v>
      </c>
      <c r="F19" s="16">
        <v>13.02</v>
      </c>
      <c r="G19" s="7">
        <f t="shared" si="0"/>
        <v>14243.88</v>
      </c>
      <c r="J19" s="17"/>
    </row>
    <row r="20" spans="1:10" ht="21" customHeight="1">
      <c r="A20" s="12" t="s">
        <v>133</v>
      </c>
      <c r="B20" s="12"/>
      <c r="C20" s="14" t="s">
        <v>82</v>
      </c>
      <c r="D20" s="12" t="s">
        <v>51</v>
      </c>
      <c r="E20" s="16">
        <v>513.54</v>
      </c>
      <c r="F20" s="16">
        <v>26.6</v>
      </c>
      <c r="G20" s="7">
        <f t="shared" si="0"/>
        <v>13660.16</v>
      </c>
      <c r="J20" s="17"/>
    </row>
    <row r="21" spans="1:10" ht="21" customHeight="1">
      <c r="A21" s="12" t="s">
        <v>134</v>
      </c>
      <c r="B21" s="12"/>
      <c r="C21" s="14" t="s">
        <v>83</v>
      </c>
      <c r="D21" s="12" t="s">
        <v>51</v>
      </c>
      <c r="E21" s="16">
        <v>132</v>
      </c>
      <c r="F21" s="16">
        <v>5.22</v>
      </c>
      <c r="G21" s="7">
        <f t="shared" si="0"/>
        <v>689.04</v>
      </c>
      <c r="J21" s="17"/>
    </row>
    <row r="22" spans="1:10" ht="21" customHeight="1">
      <c r="A22" s="12" t="s">
        <v>135</v>
      </c>
      <c r="B22" s="12"/>
      <c r="C22" s="14" t="s">
        <v>84</v>
      </c>
      <c r="D22" s="12" t="s">
        <v>108</v>
      </c>
      <c r="E22" s="16">
        <v>97.42</v>
      </c>
      <c r="F22" s="16">
        <v>30.59</v>
      </c>
      <c r="G22" s="7">
        <f t="shared" si="0"/>
        <v>2980.08</v>
      </c>
      <c r="J22" s="17"/>
    </row>
    <row r="23" spans="1:10" ht="21" customHeight="1">
      <c r="A23" s="12" t="s">
        <v>136</v>
      </c>
      <c r="B23" s="12"/>
      <c r="C23" s="14" t="s">
        <v>85</v>
      </c>
      <c r="D23" s="12" t="s">
        <v>51</v>
      </c>
      <c r="E23" s="16">
        <v>1246</v>
      </c>
      <c r="F23" s="16">
        <v>8.15</v>
      </c>
      <c r="G23" s="7">
        <f t="shared" si="0"/>
        <v>10154.9</v>
      </c>
      <c r="J23" s="17"/>
    </row>
    <row r="24" spans="1:10" ht="21" customHeight="1">
      <c r="A24" s="12" t="s">
        <v>137</v>
      </c>
      <c r="B24" s="12"/>
      <c r="C24" s="14" t="s">
        <v>86</v>
      </c>
      <c r="D24" s="12" t="s">
        <v>65</v>
      </c>
      <c r="E24" s="16">
        <v>60</v>
      </c>
      <c r="F24" s="16">
        <v>12.37</v>
      </c>
      <c r="G24" s="7">
        <f t="shared" si="0"/>
        <v>742.2</v>
      </c>
      <c r="J24" s="17"/>
    </row>
    <row r="25" spans="1:10" ht="21" customHeight="1">
      <c r="A25" s="12" t="s">
        <v>138</v>
      </c>
      <c r="B25" s="12"/>
      <c r="C25" s="14" t="s">
        <v>87</v>
      </c>
      <c r="D25" s="12" t="s">
        <v>52</v>
      </c>
      <c r="E25" s="16">
        <v>1922</v>
      </c>
      <c r="F25" s="16">
        <v>4.03</v>
      </c>
      <c r="G25" s="7">
        <f t="shared" si="0"/>
        <v>7745.66</v>
      </c>
      <c r="J25" s="17"/>
    </row>
    <row r="26" spans="1:10" ht="21" customHeight="1">
      <c r="A26" s="12" t="s">
        <v>139</v>
      </c>
      <c r="B26" s="12"/>
      <c r="C26" s="14" t="s">
        <v>88</v>
      </c>
      <c r="D26" s="12" t="s">
        <v>51</v>
      </c>
      <c r="E26" s="16">
        <v>1433</v>
      </c>
      <c r="F26" s="16">
        <v>4.51</v>
      </c>
      <c r="G26" s="7">
        <f t="shared" si="0"/>
        <v>6462.83</v>
      </c>
      <c r="J26" s="17"/>
    </row>
    <row r="27" spans="1:10" ht="21" customHeight="1">
      <c r="A27" s="12" t="s">
        <v>140</v>
      </c>
      <c r="B27" s="12"/>
      <c r="C27" s="14" t="s">
        <v>89</v>
      </c>
      <c r="D27" s="12" t="s">
        <v>51</v>
      </c>
      <c r="E27" s="16">
        <v>211</v>
      </c>
      <c r="F27" s="16">
        <v>4.54</v>
      </c>
      <c r="G27" s="7">
        <f t="shared" si="0"/>
        <v>957.94</v>
      </c>
      <c r="J27" s="17"/>
    </row>
    <row r="28" spans="1:10" ht="21" customHeight="1">
      <c r="A28" s="22" t="s">
        <v>142</v>
      </c>
      <c r="B28" s="22" t="s">
        <v>121</v>
      </c>
      <c r="C28" s="13" t="s">
        <v>141</v>
      </c>
      <c r="D28" s="12"/>
      <c r="E28" s="16"/>
      <c r="F28" s="16"/>
      <c r="G28" s="15">
        <f>SUM(G29)</f>
        <v>819.84</v>
      </c>
      <c r="J28" s="17"/>
    </row>
    <row r="29" spans="1:10" ht="21" customHeight="1">
      <c r="A29" s="12" t="s">
        <v>143</v>
      </c>
      <c r="B29" s="12"/>
      <c r="C29" s="14" t="s">
        <v>77</v>
      </c>
      <c r="D29" s="12" t="s">
        <v>65</v>
      </c>
      <c r="E29" s="16">
        <v>1</v>
      </c>
      <c r="F29" s="16">
        <v>819.84</v>
      </c>
      <c r="G29" s="7">
        <f>ROUND(E29*F29,2)</f>
        <v>819.84</v>
      </c>
      <c r="J29" s="17"/>
    </row>
    <row r="30" spans="1:10" ht="21" customHeight="1">
      <c r="A30" s="12"/>
      <c r="B30" s="12"/>
      <c r="C30" s="14"/>
      <c r="D30" s="12"/>
      <c r="E30" s="16"/>
      <c r="F30" s="16"/>
      <c r="G30" s="12"/>
      <c r="J30" s="17"/>
    </row>
    <row r="31" spans="1:10" ht="21" customHeight="1">
      <c r="A31" s="21" t="s">
        <v>144</v>
      </c>
      <c r="B31" s="22" t="s">
        <v>149</v>
      </c>
      <c r="C31" s="13" t="s">
        <v>90</v>
      </c>
      <c r="D31" s="12"/>
      <c r="E31" s="16"/>
      <c r="F31" s="16"/>
      <c r="G31" s="15">
        <f>G32+G34+G36</f>
        <v>55635.92</v>
      </c>
      <c r="J31" s="17"/>
    </row>
    <row r="32" spans="1:10" ht="21" customHeight="1">
      <c r="A32" s="22" t="s">
        <v>172</v>
      </c>
      <c r="B32" s="22" t="s">
        <v>121</v>
      </c>
      <c r="C32" s="13" t="s">
        <v>145</v>
      </c>
      <c r="D32" s="12"/>
      <c r="E32" s="16"/>
      <c r="F32" s="16"/>
      <c r="G32" s="15">
        <f>SUM(G33)</f>
        <v>2506.56</v>
      </c>
      <c r="J32" s="17"/>
    </row>
    <row r="33" spans="1:10" ht="28.5" customHeight="1">
      <c r="A33" s="12" t="s">
        <v>74</v>
      </c>
      <c r="B33" s="12"/>
      <c r="C33" s="14" t="s">
        <v>91</v>
      </c>
      <c r="D33" s="12" t="s">
        <v>108</v>
      </c>
      <c r="E33" s="16">
        <v>96</v>
      </c>
      <c r="F33" s="16">
        <v>26.11</v>
      </c>
      <c r="G33" s="7">
        <f>ROUND(E33*F33,2)</f>
        <v>2506.56</v>
      </c>
      <c r="J33" s="17"/>
    </row>
    <row r="34" spans="1:10" ht="21" customHeight="1">
      <c r="A34" s="22" t="s">
        <v>173</v>
      </c>
      <c r="B34" s="22" t="s">
        <v>121</v>
      </c>
      <c r="C34" s="13" t="s">
        <v>146</v>
      </c>
      <c r="D34" s="12"/>
      <c r="E34" s="16"/>
      <c r="F34" s="16"/>
      <c r="G34" s="15">
        <f>SUM(G35)</f>
        <v>39897.120000000003</v>
      </c>
      <c r="J34" s="17"/>
    </row>
    <row r="35" spans="1:10" ht="21" customHeight="1">
      <c r="A35" s="12" t="s">
        <v>148</v>
      </c>
      <c r="B35" s="12"/>
      <c r="C35" s="14" t="s">
        <v>92</v>
      </c>
      <c r="D35" s="12" t="s">
        <v>108</v>
      </c>
      <c r="E35" s="16">
        <v>688</v>
      </c>
      <c r="F35" s="16">
        <v>57.99</v>
      </c>
      <c r="G35" s="7">
        <f>ROUND(E35*F35,2)</f>
        <v>39897.120000000003</v>
      </c>
      <c r="J35" s="17"/>
    </row>
    <row r="36" spans="1:10" ht="21" customHeight="1">
      <c r="A36" s="22" t="s">
        <v>174</v>
      </c>
      <c r="B36" s="22" t="s">
        <v>121</v>
      </c>
      <c r="C36" s="13" t="s">
        <v>147</v>
      </c>
      <c r="D36" s="12"/>
      <c r="E36" s="16"/>
      <c r="F36" s="16"/>
      <c r="G36" s="15">
        <f>SUM(G37:G38)</f>
        <v>13232.24</v>
      </c>
      <c r="J36" s="17"/>
    </row>
    <row r="37" spans="1:10" ht="21" customHeight="1">
      <c r="A37" s="12" t="s">
        <v>95</v>
      </c>
      <c r="B37" s="12"/>
      <c r="C37" s="14" t="s">
        <v>93</v>
      </c>
      <c r="D37" s="12" t="s">
        <v>108</v>
      </c>
      <c r="E37" s="16">
        <v>578</v>
      </c>
      <c r="F37" s="16">
        <v>14.52</v>
      </c>
      <c r="G37" s="7">
        <f>ROUND(E37*F37,2)</f>
        <v>8392.56</v>
      </c>
      <c r="J37" s="17"/>
    </row>
    <row r="38" spans="1:10" ht="28.9" customHeight="1">
      <c r="A38" s="12" t="s">
        <v>96</v>
      </c>
      <c r="B38" s="12"/>
      <c r="C38" s="14" t="s">
        <v>94</v>
      </c>
      <c r="D38" s="12" t="s">
        <v>108</v>
      </c>
      <c r="E38" s="16">
        <v>796</v>
      </c>
      <c r="F38" s="16">
        <v>6.08</v>
      </c>
      <c r="G38" s="7">
        <f>ROUND(E38*F38,2)</f>
        <v>4839.68</v>
      </c>
      <c r="J38" s="17"/>
    </row>
    <row r="39" spans="1:10" ht="21" customHeight="1">
      <c r="A39" s="12"/>
      <c r="B39" s="12"/>
      <c r="C39" s="14"/>
      <c r="D39" s="12"/>
      <c r="E39" s="16"/>
      <c r="F39" s="16"/>
      <c r="G39" s="12"/>
      <c r="J39" s="17"/>
    </row>
    <row r="40" spans="1:10" ht="21" customHeight="1">
      <c r="A40" s="21" t="s">
        <v>151</v>
      </c>
      <c r="B40" s="22" t="s">
        <v>149</v>
      </c>
      <c r="C40" s="13" t="s">
        <v>97</v>
      </c>
      <c r="D40" s="12"/>
      <c r="E40" s="16"/>
      <c r="F40" s="16"/>
      <c r="G40" s="15">
        <f>G41</f>
        <v>44540.22</v>
      </c>
      <c r="J40" s="17"/>
    </row>
    <row r="41" spans="1:10" ht="21" customHeight="1">
      <c r="A41" s="22" t="s">
        <v>175</v>
      </c>
      <c r="B41" s="22" t="s">
        <v>121</v>
      </c>
      <c r="C41" s="13" t="s">
        <v>150</v>
      </c>
      <c r="D41" s="12"/>
      <c r="E41" s="16"/>
      <c r="F41" s="16"/>
      <c r="G41" s="15">
        <f>SUM(G42:G43)</f>
        <v>44540.22</v>
      </c>
      <c r="J41" s="17"/>
    </row>
    <row r="42" spans="1:10" ht="21" customHeight="1">
      <c r="A42" s="12" t="s">
        <v>75</v>
      </c>
      <c r="B42" s="12"/>
      <c r="C42" s="14" t="s">
        <v>98</v>
      </c>
      <c r="D42" s="12" t="s">
        <v>51</v>
      </c>
      <c r="E42" s="16">
        <v>1134</v>
      </c>
      <c r="F42" s="16">
        <v>36.229999999999997</v>
      </c>
      <c r="G42" s="7">
        <f>ROUND(E42*F42,2)</f>
        <v>41084.82</v>
      </c>
      <c r="J42" s="17"/>
    </row>
    <row r="43" spans="1:10" ht="21" customHeight="1">
      <c r="A43" s="12" t="s">
        <v>76</v>
      </c>
      <c r="B43" s="12"/>
      <c r="C43" s="14" t="s">
        <v>99</v>
      </c>
      <c r="D43" s="12" t="s">
        <v>108</v>
      </c>
      <c r="E43" s="16">
        <v>65</v>
      </c>
      <c r="F43" s="16">
        <v>53.16</v>
      </c>
      <c r="G43" s="7">
        <f>ROUND(E43*F43,2)</f>
        <v>3455.4</v>
      </c>
      <c r="J43" s="17"/>
    </row>
    <row r="44" spans="1:10" ht="21" customHeight="1">
      <c r="A44" s="12"/>
      <c r="B44" s="12"/>
      <c r="C44" s="14"/>
      <c r="D44" s="12"/>
      <c r="E44" s="16"/>
      <c r="F44" s="16"/>
      <c r="G44" s="12"/>
      <c r="J44" s="17"/>
    </row>
    <row r="45" spans="1:10" ht="21" customHeight="1">
      <c r="A45" s="21" t="s">
        <v>128</v>
      </c>
      <c r="B45" s="22" t="s">
        <v>149</v>
      </c>
      <c r="C45" s="13" t="s">
        <v>100</v>
      </c>
      <c r="D45" s="12"/>
      <c r="E45" s="16"/>
      <c r="F45" s="16"/>
      <c r="G45" s="15">
        <f>G46</f>
        <v>7649.1</v>
      </c>
      <c r="J45" s="17"/>
    </row>
    <row r="46" spans="1:10" ht="21" customHeight="1">
      <c r="A46" s="22" t="s">
        <v>176</v>
      </c>
      <c r="B46" s="22" t="s">
        <v>121</v>
      </c>
      <c r="C46" s="13" t="s">
        <v>152</v>
      </c>
      <c r="D46" s="12"/>
      <c r="E46" s="16"/>
      <c r="F46" s="16"/>
      <c r="G46" s="15">
        <f>SUM(G47)</f>
        <v>7649.1</v>
      </c>
      <c r="J46" s="17"/>
    </row>
    <row r="47" spans="1:10" ht="21" customHeight="1">
      <c r="A47" s="12" t="s">
        <v>78</v>
      </c>
      <c r="B47" s="12"/>
      <c r="C47" s="14" t="s">
        <v>101</v>
      </c>
      <c r="D47" s="12" t="s">
        <v>108</v>
      </c>
      <c r="E47" s="16">
        <v>30</v>
      </c>
      <c r="F47" s="16">
        <v>254.97</v>
      </c>
      <c r="G47" s="7">
        <f>ROUND(E47*F47,2)</f>
        <v>7649.1</v>
      </c>
      <c r="J47" s="17"/>
    </row>
    <row r="48" spans="1:10" ht="21" customHeight="1">
      <c r="A48" s="12"/>
      <c r="B48" s="12"/>
      <c r="C48" s="14"/>
      <c r="D48" s="12"/>
      <c r="E48" s="16"/>
      <c r="F48" s="16"/>
      <c r="G48" s="12"/>
      <c r="J48" s="17"/>
    </row>
    <row r="49" spans="1:10" ht="21" customHeight="1">
      <c r="A49" s="21" t="s">
        <v>153</v>
      </c>
      <c r="B49" s="22" t="s">
        <v>149</v>
      </c>
      <c r="C49" s="13" t="s">
        <v>102</v>
      </c>
      <c r="D49" s="12"/>
      <c r="E49" s="16"/>
      <c r="F49" s="16"/>
      <c r="G49" s="15">
        <f>G50</f>
        <v>14667.439999999999</v>
      </c>
      <c r="J49" s="17"/>
    </row>
    <row r="50" spans="1:10" ht="21" customHeight="1">
      <c r="A50" s="22" t="s">
        <v>177</v>
      </c>
      <c r="B50" s="22" t="s">
        <v>121</v>
      </c>
      <c r="C50" s="13" t="s">
        <v>154</v>
      </c>
      <c r="D50" s="12"/>
      <c r="E50" s="16"/>
      <c r="F50" s="16"/>
      <c r="G50" s="15">
        <f>SUM(G51:G52)</f>
        <v>14667.439999999999</v>
      </c>
      <c r="J50" s="17"/>
    </row>
    <row r="51" spans="1:10" ht="21" customHeight="1">
      <c r="A51" s="12" t="s">
        <v>105</v>
      </c>
      <c r="B51" s="12"/>
      <c r="C51" s="14" t="s">
        <v>103</v>
      </c>
      <c r="D51" s="12" t="s">
        <v>51</v>
      </c>
      <c r="E51" s="16">
        <v>124</v>
      </c>
      <c r="F51" s="16">
        <v>52.12</v>
      </c>
      <c r="G51" s="7">
        <f>ROUND(E51*F51,2)</f>
        <v>6462.88</v>
      </c>
      <c r="J51" s="17"/>
    </row>
    <row r="52" spans="1:10" ht="21" customHeight="1">
      <c r="A52" s="12" t="s">
        <v>106</v>
      </c>
      <c r="B52" s="12"/>
      <c r="C52" s="14" t="s">
        <v>104</v>
      </c>
      <c r="D52" s="12" t="s">
        <v>51</v>
      </c>
      <c r="E52" s="16">
        <v>98</v>
      </c>
      <c r="F52" s="16">
        <v>83.72</v>
      </c>
      <c r="G52" s="7">
        <f>ROUND(E52*F52,2)</f>
        <v>8204.56</v>
      </c>
      <c r="J52" s="17"/>
    </row>
    <row r="53" spans="1:10" ht="21" customHeight="1">
      <c r="A53" s="12"/>
      <c r="B53" s="12"/>
      <c r="C53" s="14"/>
      <c r="D53" s="12"/>
      <c r="E53" s="16"/>
      <c r="F53" s="16"/>
      <c r="G53" s="12"/>
      <c r="J53" s="17"/>
    </row>
    <row r="54" spans="1:10" ht="21" customHeight="1">
      <c r="A54" s="21" t="s">
        <v>155</v>
      </c>
      <c r="B54" s="22" t="s">
        <v>149</v>
      </c>
      <c r="C54" s="13" t="s">
        <v>107</v>
      </c>
      <c r="D54" s="12"/>
      <c r="E54" s="16"/>
      <c r="F54" s="16"/>
      <c r="G54" s="15">
        <f>G55</f>
        <v>4339.3600000000006</v>
      </c>
      <c r="J54" s="17"/>
    </row>
    <row r="55" spans="1:10" ht="21" customHeight="1">
      <c r="A55" s="22" t="s">
        <v>178</v>
      </c>
      <c r="B55" s="22" t="s">
        <v>121</v>
      </c>
      <c r="C55" s="13" t="s">
        <v>156</v>
      </c>
      <c r="D55" s="12"/>
      <c r="E55" s="12"/>
      <c r="F55" s="12"/>
      <c r="G55" s="15">
        <f>SUM(G56:G57)</f>
        <v>4339.3600000000006</v>
      </c>
      <c r="J55" s="17"/>
    </row>
    <row r="56" spans="1:10" ht="30">
      <c r="A56" s="6" t="s">
        <v>10</v>
      </c>
      <c r="B56" s="6"/>
      <c r="C56" s="5" t="s">
        <v>14</v>
      </c>
      <c r="D56" s="6" t="s">
        <v>51</v>
      </c>
      <c r="E56" s="7">
        <v>211</v>
      </c>
      <c r="F56" s="7">
        <v>3.6</v>
      </c>
      <c r="G56" s="7">
        <f>ROUND(E56*F56,2)</f>
        <v>759.6</v>
      </c>
      <c r="J56" s="17"/>
    </row>
    <row r="57" spans="1:10">
      <c r="A57" s="6" t="s">
        <v>11</v>
      </c>
      <c r="B57" s="6"/>
      <c r="C57" s="5" t="s">
        <v>15</v>
      </c>
      <c r="D57" s="6" t="s">
        <v>51</v>
      </c>
      <c r="E57" s="7">
        <v>232</v>
      </c>
      <c r="F57" s="7">
        <v>15.43</v>
      </c>
      <c r="G57" s="7">
        <f>ROUND(E57*F57,2)</f>
        <v>3579.76</v>
      </c>
      <c r="J57" s="17"/>
    </row>
    <row r="58" spans="1:10">
      <c r="A58" s="6"/>
      <c r="B58" s="6"/>
      <c r="C58" s="5"/>
      <c r="D58" s="6"/>
      <c r="E58" s="7"/>
      <c r="F58" s="7"/>
      <c r="G58" s="7"/>
      <c r="J58" s="17"/>
    </row>
    <row r="59" spans="1:10">
      <c r="A59" s="21" t="s">
        <v>157</v>
      </c>
      <c r="B59" s="22" t="s">
        <v>149</v>
      </c>
      <c r="C59" s="8" t="s">
        <v>16</v>
      </c>
      <c r="D59" s="6"/>
      <c r="E59" s="7"/>
      <c r="F59" s="7"/>
      <c r="G59" s="9">
        <f>G60+G62</f>
        <v>311119.87</v>
      </c>
      <c r="J59" s="17"/>
    </row>
    <row r="60" spans="1:10">
      <c r="A60" s="19" t="s">
        <v>179</v>
      </c>
      <c r="B60" s="22" t="s">
        <v>121</v>
      </c>
      <c r="C60" s="8" t="s">
        <v>158</v>
      </c>
      <c r="D60" s="6"/>
      <c r="E60" s="7"/>
      <c r="F60" s="7"/>
      <c r="G60" s="9">
        <f>SUM(G61)</f>
        <v>95513.4</v>
      </c>
      <c r="J60" s="17"/>
    </row>
    <row r="61" spans="1:10" ht="30">
      <c r="A61" s="6" t="s">
        <v>12</v>
      </c>
      <c r="B61" s="6"/>
      <c r="C61" s="23" t="s">
        <v>13</v>
      </c>
      <c r="D61" s="6" t="s">
        <v>51</v>
      </c>
      <c r="E61" s="7">
        <v>846</v>
      </c>
      <c r="F61" s="7">
        <v>112.9</v>
      </c>
      <c r="G61" s="7">
        <f>ROUND(E61*F61,2)</f>
        <v>95513.4</v>
      </c>
      <c r="J61" s="17"/>
    </row>
    <row r="62" spans="1:10">
      <c r="A62" s="19" t="s">
        <v>180</v>
      </c>
      <c r="B62" s="22" t="s">
        <v>121</v>
      </c>
      <c r="C62" s="8" t="s">
        <v>159</v>
      </c>
      <c r="D62" s="6"/>
      <c r="E62" s="7"/>
      <c r="F62" s="7"/>
      <c r="G62" s="9">
        <f>SUM(G63:G74)</f>
        <v>215606.47</v>
      </c>
      <c r="J62" s="17"/>
    </row>
    <row r="63" spans="1:10">
      <c r="A63" s="6" t="s">
        <v>181</v>
      </c>
      <c r="B63" s="6"/>
      <c r="C63" s="5" t="s">
        <v>17</v>
      </c>
      <c r="D63" s="6" t="s">
        <v>51</v>
      </c>
      <c r="E63" s="7">
        <v>121</v>
      </c>
      <c r="F63" s="7">
        <v>7.99</v>
      </c>
      <c r="G63" s="7">
        <f t="shared" ref="G63:G74" si="1">ROUND(E63*F63,2)</f>
        <v>966.79</v>
      </c>
      <c r="J63" s="17"/>
    </row>
    <row r="64" spans="1:10">
      <c r="A64" s="6" t="s">
        <v>182</v>
      </c>
      <c r="B64" s="6"/>
      <c r="C64" s="5" t="s">
        <v>18</v>
      </c>
      <c r="D64" s="6" t="s">
        <v>51</v>
      </c>
      <c r="E64" s="7">
        <v>746</v>
      </c>
      <c r="F64" s="7">
        <v>33.340000000000003</v>
      </c>
      <c r="G64" s="7">
        <f t="shared" si="1"/>
        <v>24871.64</v>
      </c>
      <c r="J64" s="17"/>
    </row>
    <row r="65" spans="1:10" ht="30">
      <c r="A65" s="6" t="s">
        <v>183</v>
      </c>
      <c r="B65" s="6"/>
      <c r="C65" s="5" t="s">
        <v>19</v>
      </c>
      <c r="D65" s="6" t="s">
        <v>51</v>
      </c>
      <c r="E65" s="7">
        <v>866</v>
      </c>
      <c r="F65" s="7">
        <v>29.29</v>
      </c>
      <c r="G65" s="7">
        <f t="shared" si="1"/>
        <v>25365.14</v>
      </c>
      <c r="J65" s="17"/>
    </row>
    <row r="66" spans="1:10">
      <c r="A66" s="6" t="s">
        <v>184</v>
      </c>
      <c r="B66" s="6"/>
      <c r="C66" s="5" t="s">
        <v>20</v>
      </c>
      <c r="D66" s="6" t="s">
        <v>52</v>
      </c>
      <c r="E66" s="7">
        <v>782</v>
      </c>
      <c r="F66" s="7">
        <v>20.64</v>
      </c>
      <c r="G66" s="7">
        <f t="shared" si="1"/>
        <v>16140.48</v>
      </c>
      <c r="J66" s="17"/>
    </row>
    <row r="67" spans="1:10" ht="30">
      <c r="A67" s="6" t="s">
        <v>185</v>
      </c>
      <c r="B67" s="6"/>
      <c r="C67" s="5" t="s">
        <v>21</v>
      </c>
      <c r="D67" s="6" t="s">
        <v>52</v>
      </c>
      <c r="E67" s="7">
        <v>420</v>
      </c>
      <c r="F67" s="7">
        <v>30.52</v>
      </c>
      <c r="G67" s="7">
        <f t="shared" si="1"/>
        <v>12818.4</v>
      </c>
      <c r="J67" s="17"/>
    </row>
    <row r="68" spans="1:10">
      <c r="A68" s="6" t="s">
        <v>186</v>
      </c>
      <c r="B68" s="6"/>
      <c r="C68" s="5" t="s">
        <v>22</v>
      </c>
      <c r="D68" s="6" t="s">
        <v>52</v>
      </c>
      <c r="E68" s="7">
        <v>988</v>
      </c>
      <c r="F68" s="7">
        <v>16.52</v>
      </c>
      <c r="G68" s="7">
        <f t="shared" si="1"/>
        <v>16321.76</v>
      </c>
      <c r="J68" s="17"/>
    </row>
    <row r="69" spans="1:10">
      <c r="A69" s="6" t="s">
        <v>187</v>
      </c>
      <c r="B69" s="6"/>
      <c r="C69" s="5" t="s">
        <v>23</v>
      </c>
      <c r="D69" s="6" t="s">
        <v>52</v>
      </c>
      <c r="E69" s="7">
        <v>1900</v>
      </c>
      <c r="F69" s="7">
        <v>7.72</v>
      </c>
      <c r="G69" s="7">
        <f t="shared" si="1"/>
        <v>14668</v>
      </c>
      <c r="J69" s="17"/>
    </row>
    <row r="70" spans="1:10">
      <c r="A70" s="6" t="s">
        <v>188</v>
      </c>
      <c r="B70" s="6"/>
      <c r="C70" s="5" t="s">
        <v>24</v>
      </c>
      <c r="D70" s="6" t="s">
        <v>51</v>
      </c>
      <c r="E70" s="7">
        <v>1120</v>
      </c>
      <c r="F70" s="7">
        <v>16.95</v>
      </c>
      <c r="G70" s="7">
        <f t="shared" si="1"/>
        <v>18984</v>
      </c>
      <c r="J70" s="17"/>
    </row>
    <row r="71" spans="1:10">
      <c r="A71" s="6" t="s">
        <v>189</v>
      </c>
      <c r="B71" s="6"/>
      <c r="C71" s="23" t="s">
        <v>115</v>
      </c>
      <c r="D71" s="6" t="s">
        <v>51</v>
      </c>
      <c r="E71" s="7">
        <v>1874</v>
      </c>
      <c r="F71" s="7">
        <v>39.53</v>
      </c>
      <c r="G71" s="7">
        <f t="shared" si="1"/>
        <v>74079.22</v>
      </c>
      <c r="J71" s="17"/>
    </row>
    <row r="72" spans="1:10">
      <c r="A72" s="6" t="s">
        <v>190</v>
      </c>
      <c r="B72" s="6"/>
      <c r="C72" s="5" t="s">
        <v>25</v>
      </c>
      <c r="D72" s="6" t="s">
        <v>51</v>
      </c>
      <c r="E72" s="7">
        <v>86</v>
      </c>
      <c r="F72" s="7">
        <v>54.5</v>
      </c>
      <c r="G72" s="7">
        <f t="shared" si="1"/>
        <v>4687</v>
      </c>
      <c r="J72" s="17"/>
    </row>
    <row r="73" spans="1:10">
      <c r="A73" s="6" t="s">
        <v>191</v>
      </c>
      <c r="B73" s="6"/>
      <c r="C73" s="5" t="s">
        <v>26</v>
      </c>
      <c r="D73" s="6" t="s">
        <v>51</v>
      </c>
      <c r="E73" s="7">
        <v>92.36</v>
      </c>
      <c r="F73" s="7">
        <v>51.29</v>
      </c>
      <c r="G73" s="7">
        <f t="shared" si="1"/>
        <v>4737.1400000000003</v>
      </c>
      <c r="J73" s="17"/>
    </row>
    <row r="74" spans="1:10">
      <c r="A74" s="6" t="s">
        <v>192</v>
      </c>
      <c r="B74" s="6"/>
      <c r="C74" s="5" t="s">
        <v>27</v>
      </c>
      <c r="D74" s="6" t="s">
        <v>51</v>
      </c>
      <c r="E74" s="7">
        <v>34.799999999999997</v>
      </c>
      <c r="F74" s="7">
        <v>56.52</v>
      </c>
      <c r="G74" s="7">
        <f t="shared" si="1"/>
        <v>1966.9</v>
      </c>
      <c r="J74" s="17"/>
    </row>
    <row r="75" spans="1:10">
      <c r="A75" s="6"/>
      <c r="B75" s="6"/>
      <c r="C75" s="5"/>
      <c r="D75" s="6"/>
      <c r="E75" s="7"/>
      <c r="F75" s="7"/>
      <c r="G75" s="7"/>
      <c r="J75" s="17"/>
    </row>
    <row r="76" spans="1:10">
      <c r="A76" s="21" t="s">
        <v>160</v>
      </c>
      <c r="B76" s="22" t="s">
        <v>149</v>
      </c>
      <c r="C76" s="8" t="s">
        <v>28</v>
      </c>
      <c r="D76" s="6"/>
      <c r="E76" s="7"/>
      <c r="F76" s="7"/>
      <c r="G76" s="9">
        <f>G77+G80+G83</f>
        <v>7808.66</v>
      </c>
      <c r="J76" s="17"/>
    </row>
    <row r="77" spans="1:10">
      <c r="A77" s="19" t="s">
        <v>193</v>
      </c>
      <c r="B77" s="22" t="s">
        <v>121</v>
      </c>
      <c r="C77" s="8" t="s">
        <v>161</v>
      </c>
      <c r="D77" s="6"/>
      <c r="E77" s="7"/>
      <c r="F77" s="7"/>
      <c r="G77" s="9">
        <f>SUM(G78:G79)</f>
        <v>2660</v>
      </c>
      <c r="J77" s="17"/>
    </row>
    <row r="78" spans="1:10">
      <c r="A78" s="6" t="s">
        <v>194</v>
      </c>
      <c r="B78" s="6"/>
      <c r="C78" s="5" t="s">
        <v>32</v>
      </c>
      <c r="D78" s="6" t="s">
        <v>52</v>
      </c>
      <c r="E78" s="7">
        <v>800</v>
      </c>
      <c r="F78" s="7">
        <v>0.7</v>
      </c>
      <c r="G78" s="7">
        <f>ROUND(E78*F78,2)</f>
        <v>560</v>
      </c>
      <c r="J78" s="17"/>
    </row>
    <row r="79" spans="1:10">
      <c r="A79" s="6" t="s">
        <v>195</v>
      </c>
      <c r="B79" s="6"/>
      <c r="C79" s="5" t="s">
        <v>33</v>
      </c>
      <c r="D79" s="6" t="s">
        <v>51</v>
      </c>
      <c r="E79" s="7">
        <v>400</v>
      </c>
      <c r="F79" s="7">
        <v>5.25</v>
      </c>
      <c r="G79" s="7">
        <f>ROUND(E79*F79,2)</f>
        <v>2100</v>
      </c>
      <c r="J79" s="17"/>
    </row>
    <row r="80" spans="1:10">
      <c r="A80" s="19" t="s">
        <v>196</v>
      </c>
      <c r="B80" s="6"/>
      <c r="C80" s="8" t="s">
        <v>162</v>
      </c>
      <c r="D80" s="6"/>
      <c r="E80" s="7"/>
      <c r="F80" s="7"/>
      <c r="G80" s="9">
        <f>SUM(G81:G82)</f>
        <v>4564.0199999999995</v>
      </c>
      <c r="J80" s="17"/>
    </row>
    <row r="81" spans="1:10">
      <c r="A81" s="6" t="s">
        <v>29</v>
      </c>
      <c r="B81" s="6"/>
      <c r="C81" s="5" t="s">
        <v>34</v>
      </c>
      <c r="D81" s="6" t="s">
        <v>52</v>
      </c>
      <c r="E81" s="7">
        <v>322</v>
      </c>
      <c r="F81" s="7">
        <v>5.31</v>
      </c>
      <c r="G81" s="7">
        <f>ROUND(E81*F81,2)</f>
        <v>1709.82</v>
      </c>
      <c r="J81" s="17"/>
    </row>
    <row r="82" spans="1:10">
      <c r="A82" s="6" t="s">
        <v>30</v>
      </c>
      <c r="B82" s="6"/>
      <c r="C82" s="5" t="s">
        <v>35</v>
      </c>
      <c r="D82" s="6" t="s">
        <v>51</v>
      </c>
      <c r="E82" s="7">
        <v>335</v>
      </c>
      <c r="F82" s="7">
        <v>8.52</v>
      </c>
      <c r="G82" s="7">
        <f>ROUND(E82*F82,2)</f>
        <v>2854.2</v>
      </c>
      <c r="J82" s="17"/>
    </row>
    <row r="83" spans="1:10">
      <c r="A83" s="19" t="s">
        <v>197</v>
      </c>
      <c r="B83" s="6"/>
      <c r="C83" s="8" t="s">
        <v>163</v>
      </c>
      <c r="D83" s="6"/>
      <c r="E83" s="7"/>
      <c r="F83" s="7"/>
      <c r="G83" s="9">
        <f>SUM(G84)</f>
        <v>584.64</v>
      </c>
      <c r="J83" s="17"/>
    </row>
    <row r="84" spans="1:10">
      <c r="A84" s="6" t="s">
        <v>31</v>
      </c>
      <c r="B84" s="6"/>
      <c r="C84" s="5" t="s">
        <v>36</v>
      </c>
      <c r="D84" s="6" t="s">
        <v>51</v>
      </c>
      <c r="E84" s="7">
        <v>56</v>
      </c>
      <c r="F84" s="7">
        <v>10.44</v>
      </c>
      <c r="G84" s="7">
        <f>ROUND(E84*F84,2)</f>
        <v>584.64</v>
      </c>
      <c r="J84" s="17"/>
    </row>
    <row r="85" spans="1:10">
      <c r="A85" s="6"/>
      <c r="B85" s="6"/>
      <c r="C85" s="5"/>
      <c r="D85" s="6"/>
      <c r="E85" s="7"/>
      <c r="F85" s="7"/>
      <c r="G85" s="7"/>
      <c r="J85" s="17"/>
    </row>
    <row r="86" spans="1:10">
      <c r="A86" s="21" t="s">
        <v>166</v>
      </c>
      <c r="B86" s="22" t="s">
        <v>149</v>
      </c>
      <c r="C86" s="8" t="s">
        <v>37</v>
      </c>
      <c r="D86" s="10"/>
      <c r="E86" s="9"/>
      <c r="F86" s="9"/>
      <c r="G86" s="9">
        <f>G87+G89</f>
        <v>293028.44000000006</v>
      </c>
      <c r="J86" s="17"/>
    </row>
    <row r="87" spans="1:10">
      <c r="A87" s="19" t="s">
        <v>198</v>
      </c>
      <c r="B87" s="22" t="s">
        <v>121</v>
      </c>
      <c r="C87" s="8" t="s">
        <v>164</v>
      </c>
      <c r="D87" s="6"/>
      <c r="E87" s="7"/>
      <c r="F87" s="7"/>
      <c r="G87" s="9">
        <f>SUM(G88)</f>
        <v>13262.4</v>
      </c>
      <c r="J87" s="17"/>
    </row>
    <row r="88" spans="1:10" ht="30">
      <c r="A88" s="6" t="s">
        <v>38</v>
      </c>
      <c r="B88" s="6"/>
      <c r="C88" s="5" t="s">
        <v>39</v>
      </c>
      <c r="D88" s="6" t="s">
        <v>52</v>
      </c>
      <c r="E88" s="7">
        <v>120</v>
      </c>
      <c r="F88" s="7">
        <v>110.52</v>
      </c>
      <c r="G88" s="7">
        <f>ROUND(E88*F88,2)</f>
        <v>13262.4</v>
      </c>
      <c r="J88" s="17"/>
    </row>
    <row r="89" spans="1:10">
      <c r="A89" s="19" t="s">
        <v>199</v>
      </c>
      <c r="B89" s="22" t="s">
        <v>121</v>
      </c>
      <c r="C89" s="8" t="s">
        <v>165</v>
      </c>
      <c r="D89" s="6"/>
      <c r="E89" s="7"/>
      <c r="F89" s="7"/>
      <c r="G89" s="9">
        <f>SUM(G90:G93)</f>
        <v>279766.04000000004</v>
      </c>
      <c r="J89" s="17"/>
    </row>
    <row r="90" spans="1:10" ht="30">
      <c r="A90" s="6" t="s">
        <v>41</v>
      </c>
      <c r="B90" s="6"/>
      <c r="C90" s="23" t="s">
        <v>40</v>
      </c>
      <c r="D90" s="6" t="s">
        <v>51</v>
      </c>
      <c r="E90" s="7">
        <v>1186</v>
      </c>
      <c r="F90" s="7">
        <v>197.97</v>
      </c>
      <c r="G90" s="7">
        <f>ROUND(E90*F90,2)</f>
        <v>234792.42</v>
      </c>
      <c r="J90" s="17"/>
    </row>
    <row r="91" spans="1:10" ht="30">
      <c r="A91" s="6" t="s">
        <v>42</v>
      </c>
      <c r="B91" s="6"/>
      <c r="C91" s="5" t="s">
        <v>46</v>
      </c>
      <c r="D91" s="6" t="s">
        <v>51</v>
      </c>
      <c r="E91" s="7">
        <v>120</v>
      </c>
      <c r="F91" s="7">
        <v>36.880000000000003</v>
      </c>
      <c r="G91" s="7">
        <f>ROUND(E91*F91,2)</f>
        <v>4425.6000000000004</v>
      </c>
      <c r="J91" s="17"/>
    </row>
    <row r="92" spans="1:10" ht="30">
      <c r="A92" s="6" t="s">
        <v>43</v>
      </c>
      <c r="B92" s="6"/>
      <c r="C92" s="5" t="s">
        <v>47</v>
      </c>
      <c r="D92" s="6" t="s">
        <v>51</v>
      </c>
      <c r="E92" s="7">
        <v>222</v>
      </c>
      <c r="F92" s="7">
        <v>177.41</v>
      </c>
      <c r="G92" s="7">
        <f>ROUND(E92*F92,2)</f>
        <v>39385.019999999997</v>
      </c>
      <c r="J92" s="17"/>
    </row>
    <row r="93" spans="1:10">
      <c r="A93" s="6" t="s">
        <v>44</v>
      </c>
      <c r="B93" s="6"/>
      <c r="C93" s="5" t="s">
        <v>48</v>
      </c>
      <c r="D93" s="6" t="s">
        <v>51</v>
      </c>
      <c r="E93" s="7">
        <v>100</v>
      </c>
      <c r="F93" s="7">
        <v>11.63</v>
      </c>
      <c r="G93" s="7">
        <f>ROUND(E93*F93,2)</f>
        <v>1163</v>
      </c>
      <c r="J93" s="17"/>
    </row>
    <row r="94" spans="1:10">
      <c r="A94" s="6"/>
      <c r="B94" s="6"/>
      <c r="C94" s="5"/>
      <c r="D94" s="6"/>
      <c r="E94" s="7"/>
      <c r="F94" s="7"/>
      <c r="G94" s="7"/>
      <c r="J94" s="17"/>
    </row>
    <row r="95" spans="1:10">
      <c r="A95" s="21" t="s">
        <v>167</v>
      </c>
      <c r="B95" s="22" t="s">
        <v>149</v>
      </c>
      <c r="C95" s="8" t="s">
        <v>49</v>
      </c>
      <c r="D95" s="6"/>
      <c r="E95" s="7"/>
      <c r="F95" s="7"/>
      <c r="G95" s="9">
        <f>G96+G98</f>
        <v>13875.060000000001</v>
      </c>
      <c r="J95" s="17"/>
    </row>
    <row r="96" spans="1:10">
      <c r="A96" s="19" t="s">
        <v>200</v>
      </c>
      <c r="B96" s="22" t="s">
        <v>121</v>
      </c>
      <c r="C96" s="8" t="s">
        <v>168</v>
      </c>
      <c r="D96" s="6"/>
      <c r="E96" s="7"/>
      <c r="F96" s="7"/>
      <c r="G96" s="9">
        <f>SUM(G97)</f>
        <v>5395.2</v>
      </c>
      <c r="J96" s="17"/>
    </row>
    <row r="97" spans="1:10">
      <c r="A97" s="6" t="s">
        <v>45</v>
      </c>
      <c r="B97" s="6"/>
      <c r="C97" s="5" t="s">
        <v>50</v>
      </c>
      <c r="D97" s="6" t="s">
        <v>52</v>
      </c>
      <c r="E97" s="7">
        <v>80</v>
      </c>
      <c r="F97" s="7">
        <v>67.44</v>
      </c>
      <c r="G97" s="7">
        <f>ROUND(E97*F97,2)</f>
        <v>5395.2</v>
      </c>
      <c r="J97" s="17"/>
    </row>
    <row r="98" spans="1:10">
      <c r="A98" s="19" t="s">
        <v>201</v>
      </c>
      <c r="B98" s="22" t="s">
        <v>121</v>
      </c>
      <c r="C98" s="8" t="s">
        <v>169</v>
      </c>
      <c r="D98" s="6"/>
      <c r="E98" s="7"/>
      <c r="F98" s="7"/>
      <c r="G98" s="9">
        <f>SUM(G99:G103)</f>
        <v>8479.86</v>
      </c>
      <c r="J98" s="17"/>
    </row>
    <row r="99" spans="1:10" ht="30">
      <c r="A99" s="6" t="s">
        <v>53</v>
      </c>
      <c r="B99" s="6"/>
      <c r="C99" s="5" t="s">
        <v>60</v>
      </c>
      <c r="D99" s="6" t="s">
        <v>65</v>
      </c>
      <c r="E99" s="7">
        <v>1</v>
      </c>
      <c r="F99" s="7">
        <v>841.8</v>
      </c>
      <c r="G99" s="7">
        <f t="shared" ref="G99:G107" si="2">ROUND(E99*F99,2)</f>
        <v>841.8</v>
      </c>
      <c r="J99" s="17"/>
    </row>
    <row r="100" spans="1:10" ht="30">
      <c r="A100" s="6" t="s">
        <v>54</v>
      </c>
      <c r="B100" s="6"/>
      <c r="C100" s="5" t="s">
        <v>61</v>
      </c>
      <c r="D100" s="6" t="s">
        <v>65</v>
      </c>
      <c r="E100" s="7">
        <v>1</v>
      </c>
      <c r="F100" s="7">
        <v>816.36</v>
      </c>
      <c r="G100" s="7">
        <f t="shared" si="2"/>
        <v>816.36</v>
      </c>
      <c r="J100" s="17"/>
    </row>
    <row r="101" spans="1:10">
      <c r="A101" s="6" t="s">
        <v>55</v>
      </c>
      <c r="B101" s="6"/>
      <c r="C101" s="5" t="s">
        <v>62</v>
      </c>
      <c r="D101" s="6" t="s">
        <v>66</v>
      </c>
      <c r="E101" s="7">
        <v>2</v>
      </c>
      <c r="F101" s="7">
        <v>427</v>
      </c>
      <c r="G101" s="7">
        <f t="shared" si="2"/>
        <v>854</v>
      </c>
      <c r="J101" s="17"/>
    </row>
    <row r="102" spans="1:10">
      <c r="A102" s="6" t="s">
        <v>56</v>
      </c>
      <c r="B102" s="6"/>
      <c r="C102" s="5" t="s">
        <v>63</v>
      </c>
      <c r="D102" s="6" t="s">
        <v>66</v>
      </c>
      <c r="E102" s="7">
        <v>2</v>
      </c>
      <c r="F102" s="7">
        <v>1155.55</v>
      </c>
      <c r="G102" s="7">
        <f t="shared" si="2"/>
        <v>2311.1</v>
      </c>
      <c r="J102" s="17"/>
    </row>
    <row r="103" spans="1:10">
      <c r="A103" s="6" t="s">
        <v>57</v>
      </c>
      <c r="B103" s="6"/>
      <c r="C103" s="5" t="s">
        <v>64</v>
      </c>
      <c r="D103" s="6" t="s">
        <v>66</v>
      </c>
      <c r="E103" s="7">
        <v>2</v>
      </c>
      <c r="F103" s="7">
        <v>1828.3</v>
      </c>
      <c r="G103" s="7">
        <f t="shared" si="2"/>
        <v>3656.6</v>
      </c>
      <c r="J103" s="17"/>
    </row>
    <row r="104" spans="1:10">
      <c r="A104" s="6"/>
      <c r="B104" s="6"/>
      <c r="C104" s="5"/>
      <c r="D104" s="6"/>
      <c r="E104" s="7"/>
      <c r="F104" s="7"/>
      <c r="G104" s="7"/>
      <c r="J104" s="17"/>
    </row>
    <row r="105" spans="1:10">
      <c r="A105" s="21" t="s">
        <v>170</v>
      </c>
      <c r="B105" s="22" t="s">
        <v>149</v>
      </c>
      <c r="C105" s="18" t="s">
        <v>207</v>
      </c>
      <c r="D105" s="6"/>
      <c r="E105" s="7"/>
      <c r="F105" s="7"/>
      <c r="G105" s="20">
        <f>G107</f>
        <v>55626.75</v>
      </c>
      <c r="J105" s="17"/>
    </row>
    <row r="106" spans="1:10">
      <c r="A106" s="21"/>
      <c r="B106" s="22" t="s">
        <v>121</v>
      </c>
      <c r="C106" s="18" t="s">
        <v>113</v>
      </c>
      <c r="D106" s="6"/>
      <c r="E106" s="7"/>
      <c r="F106" s="7"/>
      <c r="G106" s="20"/>
      <c r="J106" s="17"/>
    </row>
    <row r="107" spans="1:10">
      <c r="A107" s="6" t="s">
        <v>59</v>
      </c>
      <c r="B107" s="6"/>
      <c r="C107" s="23" t="s">
        <v>114</v>
      </c>
      <c r="D107" s="6" t="s">
        <v>51</v>
      </c>
      <c r="E107" s="7">
        <v>675</v>
      </c>
      <c r="F107" s="7">
        <v>82.41</v>
      </c>
      <c r="G107" s="7">
        <f t="shared" si="2"/>
        <v>55626.75</v>
      </c>
      <c r="J107" s="17"/>
    </row>
    <row r="108" spans="1:10">
      <c r="A108" s="6"/>
      <c r="B108" s="6"/>
      <c r="C108" s="5"/>
      <c r="D108" s="6"/>
      <c r="E108" s="7"/>
      <c r="F108" s="7"/>
      <c r="G108" s="7"/>
      <c r="J108" s="17"/>
    </row>
    <row r="109" spans="1:10">
      <c r="A109" s="21" t="s">
        <v>171</v>
      </c>
      <c r="B109" s="22" t="s">
        <v>149</v>
      </c>
      <c r="C109" s="8" t="s">
        <v>208</v>
      </c>
      <c r="D109" s="6"/>
      <c r="E109" s="7"/>
      <c r="F109" s="7"/>
      <c r="G109" s="9">
        <f>G110</f>
        <v>341305.63</v>
      </c>
      <c r="J109" s="17"/>
    </row>
    <row r="110" spans="1:10">
      <c r="A110" s="19" t="s">
        <v>202</v>
      </c>
      <c r="B110" s="22" t="s">
        <v>121</v>
      </c>
      <c r="C110" s="8" t="s">
        <v>109</v>
      </c>
      <c r="D110" s="6"/>
      <c r="E110" s="7"/>
      <c r="F110" s="7"/>
      <c r="G110" s="9">
        <f>SUM(G111:G114)</f>
        <v>341305.63</v>
      </c>
      <c r="J110" s="17"/>
    </row>
    <row r="111" spans="1:10">
      <c r="A111" s="6" t="s">
        <v>203</v>
      </c>
      <c r="B111" s="6"/>
      <c r="C111" s="23" t="s">
        <v>110</v>
      </c>
      <c r="D111" s="6" t="s">
        <v>51</v>
      </c>
      <c r="E111" s="7">
        <v>59876.5</v>
      </c>
      <c r="F111" s="7">
        <v>1.61</v>
      </c>
      <c r="G111" s="7">
        <f>ROUND(E111*F111,2)</f>
        <v>96401.17</v>
      </c>
      <c r="J111" s="17"/>
    </row>
    <row r="112" spans="1:10" ht="30">
      <c r="A112" s="6" t="s">
        <v>204</v>
      </c>
      <c r="B112" s="6"/>
      <c r="C112" s="23" t="s">
        <v>111</v>
      </c>
      <c r="D112" s="6" t="s">
        <v>51</v>
      </c>
      <c r="E112" s="7">
        <v>54676.5</v>
      </c>
      <c r="F112" s="7">
        <v>2.59</v>
      </c>
      <c r="G112" s="7">
        <f>ROUND(E112*F112,2)</f>
        <v>141612.14000000001</v>
      </c>
    </row>
    <row r="113" spans="1:7">
      <c r="A113" s="6" t="s">
        <v>205</v>
      </c>
      <c r="B113" s="6"/>
      <c r="C113" s="23" t="s">
        <v>112</v>
      </c>
      <c r="D113" s="6" t="s">
        <v>51</v>
      </c>
      <c r="E113" s="7">
        <v>49872</v>
      </c>
      <c r="F113" s="7">
        <v>1.65</v>
      </c>
      <c r="G113" s="7">
        <f>ROUND(E113*F113,2)</f>
        <v>82288.800000000003</v>
      </c>
    </row>
    <row r="114" spans="1:7">
      <c r="A114" s="6" t="s">
        <v>206</v>
      </c>
      <c r="B114" s="6"/>
      <c r="C114" s="5" t="s">
        <v>58</v>
      </c>
      <c r="D114" s="6" t="s">
        <v>51</v>
      </c>
      <c r="E114" s="7">
        <v>13450</v>
      </c>
      <c r="F114" s="7">
        <v>1.5616000000000001</v>
      </c>
      <c r="G114" s="7">
        <f>ROUND(E114*F114,2)</f>
        <v>21003.52</v>
      </c>
    </row>
    <row r="115" spans="1:7">
      <c r="A115" s="6"/>
      <c r="B115" s="6"/>
      <c r="C115" s="5"/>
      <c r="D115" s="6"/>
      <c r="E115" s="7"/>
      <c r="F115" s="7"/>
      <c r="G115" s="7"/>
    </row>
    <row r="116" spans="1:7">
      <c r="A116" s="6"/>
      <c r="B116" s="6"/>
      <c r="C116" s="8" t="s">
        <v>67</v>
      </c>
      <c r="D116" s="6"/>
      <c r="E116" s="7"/>
      <c r="F116" s="7"/>
      <c r="G116" s="9">
        <f>G8+G31+G40+G45+G49+G54+G59+G76+G86+G95+G105+G109</f>
        <v>1225559.32</v>
      </c>
    </row>
    <row r="117" spans="1:7">
      <c r="A117" s="6"/>
      <c r="B117" s="6"/>
      <c r="C117" s="8" t="s">
        <v>116</v>
      </c>
      <c r="D117" s="6"/>
      <c r="E117" s="7"/>
      <c r="F117" s="7"/>
      <c r="G117" s="9">
        <f>G116*22%</f>
        <v>269623.05040000001</v>
      </c>
    </row>
    <row r="118" spans="1:7">
      <c r="A118" s="6"/>
      <c r="B118" s="6"/>
      <c r="C118" s="8" t="s">
        <v>117</v>
      </c>
      <c r="D118" s="6"/>
      <c r="E118" s="7"/>
      <c r="F118" s="7"/>
      <c r="G118" s="9">
        <f>G116+G117</f>
        <v>1495182.3704000001</v>
      </c>
    </row>
    <row r="119" spans="1:7">
      <c r="A119" s="6"/>
      <c r="B119" s="6"/>
      <c r="C119" s="5"/>
      <c r="D119" s="6"/>
      <c r="E119" s="7"/>
      <c r="F119" s="7"/>
      <c r="G119" s="7"/>
    </row>
    <row r="120" spans="1:7" ht="28.9" customHeight="1">
      <c r="B120" s="25" t="s">
        <v>118</v>
      </c>
      <c r="C120" s="25"/>
      <c r="D120" s="25"/>
      <c r="E120" s="25"/>
      <c r="F120" s="25"/>
      <c r="G120" s="25"/>
    </row>
    <row r="121" spans="1:7">
      <c r="C121" s="3"/>
      <c r="E121" s="4"/>
      <c r="F121" s="4"/>
      <c r="G121" s="4"/>
    </row>
    <row r="122" spans="1:7">
      <c r="C122" s="3"/>
      <c r="E122" s="4"/>
      <c r="F122" s="4"/>
      <c r="G122" s="4"/>
    </row>
    <row r="123" spans="1:7">
      <c r="C123" s="3"/>
      <c r="E123" s="4"/>
      <c r="F123" s="4"/>
      <c r="G123" s="4"/>
    </row>
    <row r="124" spans="1:7">
      <c r="C124" s="3"/>
      <c r="E124" s="4"/>
      <c r="F124" s="4"/>
      <c r="G124" s="4"/>
    </row>
    <row r="125" spans="1:7">
      <c r="C125" s="3"/>
      <c r="E125" s="4"/>
      <c r="F125" s="4"/>
      <c r="G125" s="4"/>
    </row>
    <row r="126" spans="1:7">
      <c r="C126" s="3"/>
      <c r="E126" s="4"/>
      <c r="F126" s="4"/>
      <c r="G126" s="4"/>
    </row>
    <row r="127" spans="1:7">
      <c r="C127" s="3"/>
      <c r="E127" s="4"/>
      <c r="F127" s="4"/>
      <c r="G127" s="4"/>
    </row>
    <row r="128" spans="1:7">
      <c r="C128" s="3"/>
      <c r="E128" s="4"/>
      <c r="F128" s="4"/>
      <c r="G128" s="4"/>
    </row>
    <row r="129" spans="3:7">
      <c r="C129" s="3"/>
      <c r="E129" s="4"/>
      <c r="F129" s="4"/>
      <c r="G129" s="4"/>
    </row>
    <row r="130" spans="3:7">
      <c r="C130" s="3"/>
      <c r="E130" s="4"/>
      <c r="F130" s="4"/>
      <c r="G130" s="4"/>
    </row>
    <row r="131" spans="3:7">
      <c r="C131" s="3"/>
      <c r="E131" s="4"/>
      <c r="F131" s="4"/>
      <c r="G131" s="4"/>
    </row>
    <row r="132" spans="3:7">
      <c r="C132" s="3"/>
      <c r="E132" s="4"/>
      <c r="F132" s="4"/>
      <c r="G132" s="4"/>
    </row>
    <row r="133" spans="3:7">
      <c r="C133" s="3"/>
      <c r="E133" s="4"/>
      <c r="F133" s="4"/>
      <c r="G133" s="4"/>
    </row>
    <row r="134" spans="3:7">
      <c r="C134" s="3"/>
      <c r="E134" s="4"/>
      <c r="F134" s="4"/>
      <c r="G134" s="4"/>
    </row>
    <row r="135" spans="3:7">
      <c r="C135" s="3"/>
      <c r="E135" s="4"/>
      <c r="F135" s="4"/>
      <c r="G135" s="4"/>
    </row>
    <row r="136" spans="3:7">
      <c r="C136" s="3"/>
      <c r="E136" s="4"/>
      <c r="F136" s="4"/>
      <c r="G136" s="4"/>
    </row>
    <row r="137" spans="3:7">
      <c r="C137" s="3"/>
      <c r="E137" s="4"/>
      <c r="F137" s="4"/>
      <c r="G137" s="4"/>
    </row>
    <row r="138" spans="3:7">
      <c r="C138" s="3"/>
      <c r="E138" s="4"/>
      <c r="F138" s="4"/>
      <c r="G138" s="4"/>
    </row>
    <row r="139" spans="3:7">
      <c r="C139" s="3"/>
      <c r="E139" s="4"/>
      <c r="F139" s="4"/>
      <c r="G139" s="4"/>
    </row>
    <row r="140" spans="3:7">
      <c r="C140" s="3"/>
      <c r="E140" s="4"/>
      <c r="F140" s="4"/>
      <c r="G140" s="4"/>
    </row>
    <row r="141" spans="3:7">
      <c r="C141" s="3"/>
      <c r="E141" s="4"/>
      <c r="F141" s="4"/>
      <c r="G141" s="4"/>
    </row>
    <row r="142" spans="3:7">
      <c r="C142" s="3"/>
      <c r="E142" s="4"/>
      <c r="F142" s="4"/>
      <c r="G142" s="4"/>
    </row>
    <row r="143" spans="3:7">
      <c r="C143" s="3"/>
      <c r="E143" s="4"/>
      <c r="F143" s="4"/>
      <c r="G143" s="4"/>
    </row>
    <row r="144" spans="3:7">
      <c r="C144" s="3"/>
      <c r="E144" s="4"/>
      <c r="F144" s="4"/>
      <c r="G144" s="4"/>
    </row>
    <row r="145" spans="3:7">
      <c r="C145" s="3"/>
      <c r="E145" s="4"/>
      <c r="F145" s="4"/>
      <c r="G145" s="4"/>
    </row>
    <row r="146" spans="3:7">
      <c r="C146" s="3"/>
      <c r="E146" s="4"/>
      <c r="F146" s="4"/>
      <c r="G146" s="4"/>
    </row>
    <row r="147" spans="3:7">
      <c r="C147" s="3"/>
      <c r="E147" s="4"/>
      <c r="F147" s="4"/>
      <c r="G147" s="4"/>
    </row>
    <row r="148" spans="3:7">
      <c r="C148" s="3"/>
      <c r="E148" s="4"/>
      <c r="F148" s="4"/>
      <c r="G148" s="4"/>
    </row>
    <row r="149" spans="3:7">
      <c r="C149" s="3"/>
      <c r="E149" s="4"/>
      <c r="F149" s="4"/>
      <c r="G149" s="4"/>
    </row>
    <row r="150" spans="3:7">
      <c r="C150" s="3"/>
      <c r="E150" s="4"/>
      <c r="F150" s="4"/>
      <c r="G150" s="4"/>
    </row>
    <row r="151" spans="3:7">
      <c r="C151" s="3"/>
      <c r="E151" s="4"/>
      <c r="F151" s="4"/>
      <c r="G151" s="4"/>
    </row>
    <row r="152" spans="3:7">
      <c r="C152" s="3"/>
      <c r="E152" s="4"/>
      <c r="F152" s="4"/>
      <c r="G152" s="4"/>
    </row>
    <row r="153" spans="3:7">
      <c r="C153" s="3"/>
      <c r="E153" s="4"/>
      <c r="F153" s="4"/>
      <c r="G153" s="4"/>
    </row>
    <row r="154" spans="3:7">
      <c r="C154" s="3"/>
      <c r="E154" s="4"/>
      <c r="F154" s="4"/>
      <c r="G154" s="4"/>
    </row>
    <row r="155" spans="3:7">
      <c r="C155" s="3"/>
      <c r="E155" s="4"/>
      <c r="F155" s="4"/>
      <c r="G155" s="4"/>
    </row>
    <row r="156" spans="3:7">
      <c r="C156" s="3"/>
      <c r="E156" s="4"/>
      <c r="F156" s="4"/>
      <c r="G156" s="4"/>
    </row>
    <row r="157" spans="3:7">
      <c r="C157" s="3"/>
      <c r="E157" s="4"/>
      <c r="F157" s="4"/>
      <c r="G157" s="4"/>
    </row>
    <row r="158" spans="3:7">
      <c r="C158" s="3"/>
      <c r="E158" s="4"/>
      <c r="F158" s="4"/>
      <c r="G158" s="4"/>
    </row>
    <row r="159" spans="3:7">
      <c r="C159" s="3"/>
      <c r="E159" s="4"/>
      <c r="F159" s="4"/>
      <c r="G159" s="4"/>
    </row>
    <row r="160" spans="3:7">
      <c r="C160" s="3"/>
      <c r="E160" s="4"/>
      <c r="F160" s="4"/>
      <c r="G160" s="4"/>
    </row>
    <row r="161" spans="3:7">
      <c r="C161" s="3"/>
      <c r="E161" s="4"/>
      <c r="F161" s="4"/>
      <c r="G161" s="4"/>
    </row>
    <row r="162" spans="3:7">
      <c r="C162" s="3"/>
      <c r="E162" s="4"/>
      <c r="F162" s="4"/>
      <c r="G162" s="4"/>
    </row>
    <row r="163" spans="3:7">
      <c r="C163" s="3"/>
      <c r="E163" s="4"/>
      <c r="F163" s="4"/>
      <c r="G163" s="4"/>
    </row>
    <row r="164" spans="3:7">
      <c r="C164" s="3"/>
      <c r="E164" s="4"/>
      <c r="F164" s="4"/>
      <c r="G164" s="4"/>
    </row>
    <row r="165" spans="3:7">
      <c r="C165" s="3"/>
      <c r="E165" s="4"/>
      <c r="F165" s="4"/>
      <c r="G165" s="4"/>
    </row>
    <row r="166" spans="3:7">
      <c r="C166" s="3"/>
      <c r="E166" s="4"/>
      <c r="F166" s="4"/>
      <c r="G166" s="4"/>
    </row>
    <row r="167" spans="3:7">
      <c r="C167" s="3"/>
      <c r="E167" s="4"/>
      <c r="F167" s="4"/>
      <c r="G167" s="4"/>
    </row>
    <row r="168" spans="3:7">
      <c r="C168" s="3"/>
      <c r="E168" s="4"/>
      <c r="F168" s="4"/>
      <c r="G168" s="4"/>
    </row>
    <row r="169" spans="3:7">
      <c r="C169" s="3"/>
      <c r="E169" s="4"/>
      <c r="F169" s="4"/>
      <c r="G169" s="4"/>
    </row>
    <row r="170" spans="3:7">
      <c r="C170" s="3"/>
      <c r="E170" s="4"/>
      <c r="F170" s="4"/>
      <c r="G170" s="4"/>
    </row>
    <row r="171" spans="3:7">
      <c r="C171" s="3"/>
      <c r="E171" s="4"/>
      <c r="F171" s="4"/>
      <c r="G171" s="4"/>
    </row>
    <row r="172" spans="3:7">
      <c r="C172" s="3"/>
      <c r="E172" s="4"/>
      <c r="F172" s="4"/>
      <c r="G172" s="4"/>
    </row>
    <row r="173" spans="3:7">
      <c r="C173" s="3"/>
      <c r="E173" s="4"/>
      <c r="F173" s="4"/>
      <c r="G173" s="4"/>
    </row>
    <row r="174" spans="3:7">
      <c r="C174" s="3"/>
      <c r="E174" s="4"/>
      <c r="F174" s="4"/>
      <c r="G174" s="4"/>
    </row>
    <row r="175" spans="3:7">
      <c r="C175" s="3"/>
      <c r="E175" s="4"/>
      <c r="F175" s="4"/>
      <c r="G175" s="4"/>
    </row>
    <row r="176" spans="3:7">
      <c r="C176" s="3"/>
      <c r="E176" s="4"/>
      <c r="F176" s="4"/>
      <c r="G176" s="4"/>
    </row>
    <row r="177" spans="3:7">
      <c r="C177" s="3"/>
      <c r="E177" s="4"/>
      <c r="F177" s="4"/>
      <c r="G177" s="4"/>
    </row>
    <row r="178" spans="3:7">
      <c r="C178" s="3"/>
      <c r="E178" s="4"/>
      <c r="F178" s="4"/>
      <c r="G178" s="4"/>
    </row>
    <row r="179" spans="3:7">
      <c r="C179" s="3"/>
      <c r="E179" s="4"/>
      <c r="F179" s="4"/>
      <c r="G179" s="4"/>
    </row>
    <row r="180" spans="3:7">
      <c r="C180" s="3"/>
      <c r="E180" s="4"/>
      <c r="F180" s="4"/>
      <c r="G180" s="4"/>
    </row>
    <row r="181" spans="3:7">
      <c r="C181" s="3"/>
      <c r="E181" s="4"/>
      <c r="F181" s="4"/>
      <c r="G181" s="4"/>
    </row>
    <row r="182" spans="3:7">
      <c r="C182" s="3"/>
      <c r="E182" s="4"/>
      <c r="F182" s="4"/>
      <c r="G182" s="4"/>
    </row>
    <row r="183" spans="3:7">
      <c r="C183" s="3"/>
    </row>
    <row r="184" spans="3:7">
      <c r="C184" s="3"/>
    </row>
  </sheetData>
  <mergeCells count="2">
    <mergeCell ref="B5:G5"/>
    <mergeCell ref="B120:G120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orçamento</vt:lpstr>
      <vt:lpstr>orçamento!Print_Titles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Infra</cp:lastModifiedBy>
  <cp:lastPrinted>2013-07-14T14:37:35Z</cp:lastPrinted>
  <dcterms:created xsi:type="dcterms:W3CDTF">2013-07-07T16:22:06Z</dcterms:created>
  <dcterms:modified xsi:type="dcterms:W3CDTF">2013-08-21T18:42:43Z</dcterms:modified>
</cp:coreProperties>
</file>